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showInkAnnotation="0"/>
  <mc:AlternateContent xmlns:mc="http://schemas.openxmlformats.org/markup-compatibility/2006">
    <mc:Choice Requires="x15">
      <x15ac:absPath xmlns:x15ac="http://schemas.microsoft.com/office/spreadsheetml/2010/11/ac" url="C:\Users\mj\OneDrive\Dokumentumok\HelloWorld\FLLPlay\FIRST LEGO League Play\contents\2020Challenge\"/>
    </mc:Choice>
  </mc:AlternateContent>
  <xr:revisionPtr revIDLastSave="7" documentId="8_{572CCD4A-B012-4691-8816-47622CBAF0D7}" xr6:coauthVersionLast="36" xr6:coauthVersionMax="36" xr10:uidLastSave="{6C67C81D-CCE0-4599-A53E-F759A019EECB}"/>
  <bookViews>
    <workbookView xWindow="0" yWindow="0" windowWidth="19200" windowHeight="7070" tabRatio="799" activeTab="1" xr2:uid="{00000000-000D-0000-FFFF-FFFF00000000}"/>
  </bookViews>
  <sheets>
    <sheet name="Results and Rankings" sheetId="1" r:id="rId1"/>
    <sheet name="Area Deliberations" sheetId="10" r:id="rId2"/>
    <sheet name="Robot Game Scores" sheetId="9" r:id="rId3"/>
    <sheet name="GP Scores" sheetId="11" state="hidden" r:id="rId4"/>
    <sheet name="Core Values Input" sheetId="5" r:id="rId5"/>
    <sheet name="Innovation Project Input" sheetId="6" r:id="rId6"/>
    <sheet name="Robot Design Input" sheetId="4" r:id="rId7"/>
    <sheet name="Team and Program Information" sheetId="7" r:id="rId8"/>
  </sheets>
  <definedNames>
    <definedName name="CVIPSplit">'Team and Program Information'!$A$14</definedName>
    <definedName name="CVRDSplit">'Team and Program Information'!$A$11</definedName>
    <definedName name="DynamicTeams">OFFSET('Results and Rankings'!$A$3,0,0,COUNTA('Results and Rankings'!$A$3:$A$1048576),16)</definedName>
    <definedName name="GPScores">'GP Scores'!$A:$C</definedName>
    <definedName name="NumberOfLanes">'Team and Program Information'!$A$17</definedName>
    <definedName name="NumberofTeamAdvancing">'Team and Program Information'!$A$8</definedName>
    <definedName name="NumberOfTeams">'Team and Program Information'!$A$5</definedName>
    <definedName name="NumberofTeamsAdvancing">'Team and Program Information'!$A$8</definedName>
    <definedName name="_xlnm.Print_Titles" localSheetId="0">'Results and Rankings'!$1:$1</definedName>
    <definedName name="_xlnm.Print_Area" localSheetId="4">'Core Values Input'!$A:$M</definedName>
    <definedName name="_xlnm.Print_Area" localSheetId="0">'Results and Rankings'!$A:$AA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4" l="1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I109" i="5" l="1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B2" i="5"/>
  <c r="B3" i="5"/>
  <c r="O17" i="1" l="1"/>
  <c r="AA1" i="1" l="1"/>
  <c r="Q17" i="1" l="1"/>
  <c r="Q25" i="1"/>
  <c r="Q55" i="1"/>
  <c r="Q21" i="1"/>
  <c r="Q39" i="1"/>
  <c r="Q48" i="1"/>
  <c r="Q37" i="1"/>
  <c r="Q13" i="1"/>
  <c r="Q42" i="1"/>
  <c r="Q31" i="1"/>
  <c r="Q47" i="1"/>
  <c r="Q3" i="1"/>
  <c r="Q38" i="1"/>
  <c r="Q23" i="1"/>
  <c r="Q45" i="1"/>
  <c r="Q12" i="1"/>
  <c r="Q54" i="1"/>
  <c r="Q11" i="1"/>
  <c r="Q50" i="1"/>
  <c r="Q14" i="1"/>
  <c r="Q57" i="1"/>
  <c r="Q10" i="1"/>
  <c r="Q32" i="1"/>
  <c r="Q18" i="1"/>
  <c r="Q53" i="1"/>
  <c r="Q8" i="1"/>
  <c r="Q34" i="1"/>
  <c r="Q40" i="1"/>
  <c r="Q51" i="1"/>
  <c r="Q9" i="1"/>
  <c r="Q56" i="1"/>
  <c r="Q7" i="1"/>
  <c r="Q41" i="1"/>
  <c r="Q22" i="1"/>
  <c r="Q43" i="1"/>
  <c r="Q33" i="1"/>
  <c r="Q61" i="1"/>
  <c r="Q19" i="1"/>
  <c r="Q59" i="1"/>
  <c r="Q5" i="1"/>
  <c r="Q27" i="1"/>
  <c r="Q20" i="1"/>
  <c r="Q62" i="1"/>
  <c r="Q24" i="1"/>
  <c r="Q58" i="1"/>
  <c r="Q6" i="1"/>
  <c r="Q60" i="1"/>
  <c r="Q29" i="1"/>
  <c r="Q35" i="1"/>
  <c r="Q26" i="1"/>
  <c r="Q49" i="1"/>
  <c r="Q15" i="1"/>
  <c r="Q44" i="1"/>
  <c r="Q46" i="1"/>
  <c r="Q36" i="1"/>
  <c r="Q30" i="1"/>
  <c r="Q4" i="1"/>
  <c r="Q16" i="1"/>
  <c r="Q5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28" i="1"/>
  <c r="P17" i="1"/>
  <c r="P25" i="1"/>
  <c r="P55" i="1"/>
  <c r="P21" i="1"/>
  <c r="P39" i="1"/>
  <c r="P48" i="1"/>
  <c r="P37" i="1"/>
  <c r="P13" i="1"/>
  <c r="P42" i="1"/>
  <c r="P31" i="1"/>
  <c r="P47" i="1"/>
  <c r="P3" i="1"/>
  <c r="P38" i="1"/>
  <c r="P23" i="1"/>
  <c r="P45" i="1"/>
  <c r="P12" i="1"/>
  <c r="P54" i="1"/>
  <c r="P11" i="1"/>
  <c r="P50" i="1"/>
  <c r="P14" i="1"/>
  <c r="P57" i="1"/>
  <c r="P10" i="1"/>
  <c r="P32" i="1"/>
  <c r="P18" i="1"/>
  <c r="P53" i="1"/>
  <c r="P8" i="1"/>
  <c r="P34" i="1"/>
  <c r="P40" i="1"/>
  <c r="P51" i="1"/>
  <c r="P9" i="1"/>
  <c r="P56" i="1"/>
  <c r="P7" i="1"/>
  <c r="P41" i="1"/>
  <c r="P22" i="1"/>
  <c r="P43" i="1"/>
  <c r="P33" i="1"/>
  <c r="P61" i="1"/>
  <c r="P19" i="1"/>
  <c r="P59" i="1"/>
  <c r="P5" i="1"/>
  <c r="P27" i="1"/>
  <c r="P20" i="1"/>
  <c r="P62" i="1"/>
  <c r="P24" i="1"/>
  <c r="P58" i="1"/>
  <c r="P60" i="1"/>
  <c r="P29" i="1"/>
  <c r="P35" i="1"/>
  <c r="P26" i="1"/>
  <c r="P49" i="1"/>
  <c r="P15" i="1"/>
  <c r="P44" i="1"/>
  <c r="P46" i="1"/>
  <c r="P36" i="1"/>
  <c r="P30" i="1"/>
  <c r="P4" i="1"/>
  <c r="P16" i="1"/>
  <c r="P5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28" i="1"/>
  <c r="O25" i="1"/>
  <c r="O55" i="1"/>
  <c r="O21" i="1"/>
  <c r="O39" i="1"/>
  <c r="O48" i="1"/>
  <c r="O37" i="1"/>
  <c r="O13" i="1"/>
  <c r="O42" i="1"/>
  <c r="O31" i="1"/>
  <c r="O47" i="1"/>
  <c r="O3" i="1"/>
  <c r="O38" i="1"/>
  <c r="O23" i="1"/>
  <c r="O45" i="1"/>
  <c r="O12" i="1"/>
  <c r="O54" i="1"/>
  <c r="O11" i="1"/>
  <c r="O50" i="1"/>
  <c r="O14" i="1"/>
  <c r="O57" i="1"/>
  <c r="O10" i="1"/>
  <c r="O32" i="1"/>
  <c r="O18" i="1"/>
  <c r="O53" i="1"/>
  <c r="O8" i="1"/>
  <c r="O34" i="1"/>
  <c r="O40" i="1"/>
  <c r="O51" i="1"/>
  <c r="O9" i="1"/>
  <c r="O56" i="1"/>
  <c r="O7" i="1"/>
  <c r="O41" i="1"/>
  <c r="O22" i="1"/>
  <c r="O43" i="1"/>
  <c r="O33" i="1"/>
  <c r="O61" i="1"/>
  <c r="O19" i="1"/>
  <c r="O59" i="1"/>
  <c r="O5" i="1"/>
  <c r="O27" i="1"/>
  <c r="O20" i="1"/>
  <c r="O62" i="1"/>
  <c r="O24" i="1"/>
  <c r="O58" i="1"/>
  <c r="O6" i="1"/>
  <c r="O60" i="1"/>
  <c r="O29" i="1"/>
  <c r="O35" i="1"/>
  <c r="O26" i="1"/>
  <c r="O49" i="1"/>
  <c r="O15" i="1"/>
  <c r="O44" i="1"/>
  <c r="O46" i="1"/>
  <c r="O36" i="1"/>
  <c r="O30" i="1"/>
  <c r="O4" i="1"/>
  <c r="O16" i="1"/>
  <c r="O5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28" i="1"/>
  <c r="O2" i="6" l="1"/>
  <c r="O3" i="6"/>
  <c r="O4" i="6"/>
  <c r="O5" i="6"/>
  <c r="O6" i="6"/>
  <c r="O7" i="6"/>
  <c r="O8" i="6"/>
  <c r="O9" i="6"/>
  <c r="O10" i="6"/>
  <c r="O11" i="6"/>
  <c r="O12" i="6"/>
  <c r="O13" i="6"/>
  <c r="O15" i="6"/>
  <c r="O14" i="6"/>
  <c r="O16" i="6"/>
  <c r="O17" i="6"/>
  <c r="O18" i="6"/>
  <c r="O19" i="6"/>
  <c r="O21" i="6"/>
  <c r="O20" i="6"/>
  <c r="O22" i="6"/>
  <c r="O23" i="6"/>
  <c r="O25" i="6"/>
  <c r="O24" i="6"/>
  <c r="O27" i="6"/>
  <c r="O26" i="6"/>
  <c r="O28" i="6"/>
  <c r="O29" i="6"/>
  <c r="O31" i="6"/>
  <c r="O30" i="6"/>
  <c r="O33" i="6"/>
  <c r="O32" i="6"/>
  <c r="O34" i="6"/>
  <c r="O35" i="6"/>
  <c r="O37" i="6"/>
  <c r="O36" i="6"/>
  <c r="O38" i="6"/>
  <c r="O39" i="6"/>
  <c r="O41" i="6"/>
  <c r="O40" i="6"/>
  <c r="O42" i="6"/>
  <c r="O43" i="6"/>
  <c r="O44" i="6"/>
  <c r="O45" i="6"/>
  <c r="O47" i="6"/>
  <c r="O46" i="6"/>
  <c r="O49" i="6"/>
  <c r="O48" i="6"/>
  <c r="O51" i="6"/>
  <c r="O50" i="6"/>
  <c r="O52" i="6"/>
  <c r="O53" i="6"/>
  <c r="O55" i="6"/>
  <c r="O54" i="6"/>
  <c r="O56" i="6"/>
  <c r="O57" i="6"/>
  <c r="O58" i="6"/>
  <c r="O59" i="6"/>
  <c r="O60" i="6"/>
  <c r="O61" i="6"/>
  <c r="U110" i="1" l="1"/>
  <c r="V110" i="1"/>
  <c r="W110" i="1"/>
  <c r="C110" i="1"/>
  <c r="D110" i="1"/>
  <c r="E110" i="1"/>
  <c r="F110" i="1"/>
  <c r="G110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H110" i="1" l="1"/>
  <c r="X110" i="1" s="1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I2" i="5" l="1"/>
  <c r="U52" i="1" l="1"/>
  <c r="U60" i="1"/>
  <c r="U62" i="1"/>
  <c r="U43" i="1"/>
  <c r="U56" i="1"/>
  <c r="U34" i="1"/>
  <c r="U32" i="1"/>
  <c r="U50" i="1"/>
  <c r="U36" i="1"/>
  <c r="U49" i="1"/>
  <c r="U59" i="1"/>
  <c r="U16" i="1"/>
  <c r="U46" i="1"/>
  <c r="U26" i="1"/>
  <c r="U6" i="1"/>
  <c r="U20" i="1"/>
  <c r="U19" i="1"/>
  <c r="U22" i="1"/>
  <c r="U9" i="1"/>
  <c r="U8" i="1"/>
  <c r="U10" i="1"/>
  <c r="U11" i="1"/>
  <c r="U4" i="1"/>
  <c r="U44" i="1"/>
  <c r="U35" i="1"/>
  <c r="U58" i="1"/>
  <c r="U27" i="1"/>
  <c r="U61" i="1"/>
  <c r="U41" i="1"/>
  <c r="U51" i="1"/>
  <c r="U53" i="1"/>
  <c r="U57" i="1"/>
  <c r="U30" i="1"/>
  <c r="U15" i="1"/>
  <c r="U29" i="1"/>
  <c r="U24" i="1"/>
  <c r="U5" i="1"/>
  <c r="U33" i="1"/>
  <c r="U7" i="1"/>
  <c r="U40" i="1"/>
  <c r="U18" i="1"/>
  <c r="U14" i="1"/>
  <c r="U54" i="1"/>
  <c r="U13" i="1"/>
  <c r="U45" i="1"/>
  <c r="U25" i="1"/>
  <c r="U23" i="1"/>
  <c r="U38" i="1"/>
  <c r="U37" i="1"/>
  <c r="U3" i="1"/>
  <c r="U48" i="1"/>
  <c r="U47" i="1"/>
  <c r="U39" i="1"/>
  <c r="U28" i="1"/>
  <c r="U17" i="1"/>
  <c r="U31" i="1"/>
  <c r="U21" i="1"/>
  <c r="U12" i="1"/>
  <c r="U42" i="1"/>
  <c r="U55" i="1"/>
  <c r="G55" i="1" l="1"/>
  <c r="G21" i="1"/>
  <c r="G39" i="1"/>
  <c r="G48" i="1"/>
  <c r="G37" i="1"/>
  <c r="G28" i="1"/>
  <c r="G25" i="1"/>
  <c r="G13" i="1"/>
  <c r="G42" i="1"/>
  <c r="G31" i="1"/>
  <c r="G47" i="1"/>
  <c r="G3" i="1"/>
  <c r="G38" i="1"/>
  <c r="G23" i="1"/>
  <c r="G45" i="1"/>
  <c r="G54" i="1"/>
  <c r="G12" i="1"/>
  <c r="G17" i="1"/>
  <c r="G11" i="1"/>
  <c r="G50" i="1"/>
  <c r="G14" i="1"/>
  <c r="G57" i="1"/>
  <c r="G10" i="1"/>
  <c r="G32" i="1"/>
  <c r="G18" i="1"/>
  <c r="G53" i="1"/>
  <c r="G8" i="1"/>
  <c r="G34" i="1"/>
  <c r="G40" i="1"/>
  <c r="G51" i="1"/>
  <c r="G9" i="1"/>
  <c r="G56" i="1"/>
  <c r="G7" i="1"/>
  <c r="G41" i="1"/>
  <c r="G22" i="1"/>
  <c r="G43" i="1"/>
  <c r="G33" i="1"/>
  <c r="G61" i="1"/>
  <c r="G19" i="1"/>
  <c r="G59" i="1"/>
  <c r="G5" i="1"/>
  <c r="G27" i="1"/>
  <c r="G20" i="1"/>
  <c r="G62" i="1"/>
  <c r="G24" i="1"/>
  <c r="G58" i="1"/>
  <c r="G6" i="1"/>
  <c r="G60" i="1"/>
  <c r="G29" i="1"/>
  <c r="G35" i="1"/>
  <c r="G26" i="1"/>
  <c r="G49" i="1"/>
  <c r="G15" i="1"/>
  <c r="G44" i="1"/>
  <c r="G46" i="1"/>
  <c r="G36" i="1"/>
  <c r="G30" i="1"/>
  <c r="G4" i="1"/>
  <c r="G16" i="1"/>
  <c r="G5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F55" i="1"/>
  <c r="F21" i="1"/>
  <c r="F39" i="1"/>
  <c r="F48" i="1"/>
  <c r="F37" i="1"/>
  <c r="F28" i="1"/>
  <c r="F25" i="1"/>
  <c r="F13" i="1"/>
  <c r="F42" i="1"/>
  <c r="F31" i="1"/>
  <c r="F47" i="1"/>
  <c r="F3" i="1"/>
  <c r="F38" i="1"/>
  <c r="F23" i="1"/>
  <c r="F45" i="1"/>
  <c r="F54" i="1"/>
  <c r="F12" i="1"/>
  <c r="F17" i="1"/>
  <c r="F11" i="1"/>
  <c r="F50" i="1"/>
  <c r="F14" i="1"/>
  <c r="F57" i="1"/>
  <c r="F10" i="1"/>
  <c r="F32" i="1"/>
  <c r="F18" i="1"/>
  <c r="F53" i="1"/>
  <c r="F8" i="1"/>
  <c r="F34" i="1"/>
  <c r="F40" i="1"/>
  <c r="F51" i="1"/>
  <c r="F9" i="1"/>
  <c r="F56" i="1"/>
  <c r="F7" i="1"/>
  <c r="F41" i="1"/>
  <c r="F22" i="1"/>
  <c r="F43" i="1"/>
  <c r="F33" i="1"/>
  <c r="F61" i="1"/>
  <c r="F19" i="1"/>
  <c r="F59" i="1"/>
  <c r="F5" i="1"/>
  <c r="F27" i="1"/>
  <c r="F20" i="1"/>
  <c r="F62" i="1"/>
  <c r="F24" i="1"/>
  <c r="F58" i="1"/>
  <c r="F6" i="1"/>
  <c r="F60" i="1"/>
  <c r="F29" i="1"/>
  <c r="F35" i="1"/>
  <c r="F26" i="1"/>
  <c r="F49" i="1"/>
  <c r="F15" i="1"/>
  <c r="F44" i="1"/>
  <c r="F46" i="1"/>
  <c r="F36" i="1"/>
  <c r="F30" i="1"/>
  <c r="F4" i="1"/>
  <c r="F16" i="1"/>
  <c r="F5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E55" i="1"/>
  <c r="E21" i="1"/>
  <c r="E39" i="1"/>
  <c r="E48" i="1"/>
  <c r="E37" i="1"/>
  <c r="E28" i="1"/>
  <c r="E25" i="1"/>
  <c r="E13" i="1"/>
  <c r="E42" i="1"/>
  <c r="E31" i="1"/>
  <c r="E47" i="1"/>
  <c r="E3" i="1"/>
  <c r="E38" i="1"/>
  <c r="E23" i="1"/>
  <c r="E45" i="1"/>
  <c r="E54" i="1"/>
  <c r="E12" i="1"/>
  <c r="E17" i="1"/>
  <c r="E11" i="1"/>
  <c r="E50" i="1"/>
  <c r="E14" i="1"/>
  <c r="E57" i="1"/>
  <c r="E10" i="1"/>
  <c r="E32" i="1"/>
  <c r="E18" i="1"/>
  <c r="E53" i="1"/>
  <c r="E8" i="1"/>
  <c r="E34" i="1"/>
  <c r="E40" i="1"/>
  <c r="E51" i="1"/>
  <c r="E9" i="1"/>
  <c r="E56" i="1"/>
  <c r="E7" i="1"/>
  <c r="E41" i="1"/>
  <c r="E22" i="1"/>
  <c r="E43" i="1"/>
  <c r="E33" i="1"/>
  <c r="E61" i="1"/>
  <c r="E19" i="1"/>
  <c r="E59" i="1"/>
  <c r="E5" i="1"/>
  <c r="E27" i="1"/>
  <c r="E20" i="1"/>
  <c r="E62" i="1"/>
  <c r="E24" i="1"/>
  <c r="E58" i="1"/>
  <c r="E6" i="1"/>
  <c r="E60" i="1"/>
  <c r="E29" i="1"/>
  <c r="E35" i="1"/>
  <c r="E26" i="1"/>
  <c r="E49" i="1"/>
  <c r="E15" i="1"/>
  <c r="E44" i="1"/>
  <c r="E46" i="1"/>
  <c r="E36" i="1"/>
  <c r="E30" i="1"/>
  <c r="E4" i="1"/>
  <c r="E16" i="1"/>
  <c r="E5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D55" i="1"/>
  <c r="D21" i="1"/>
  <c r="D39" i="1"/>
  <c r="D48" i="1"/>
  <c r="D37" i="1"/>
  <c r="D28" i="1"/>
  <c r="D25" i="1"/>
  <c r="D13" i="1"/>
  <c r="D42" i="1"/>
  <c r="D31" i="1"/>
  <c r="D47" i="1"/>
  <c r="D3" i="1"/>
  <c r="D38" i="1"/>
  <c r="D23" i="1"/>
  <c r="D45" i="1"/>
  <c r="D54" i="1"/>
  <c r="D12" i="1"/>
  <c r="D17" i="1"/>
  <c r="D11" i="1"/>
  <c r="D50" i="1"/>
  <c r="D14" i="1"/>
  <c r="D57" i="1"/>
  <c r="D10" i="1"/>
  <c r="D32" i="1"/>
  <c r="D18" i="1"/>
  <c r="D53" i="1"/>
  <c r="D8" i="1"/>
  <c r="D34" i="1"/>
  <c r="D40" i="1"/>
  <c r="D51" i="1"/>
  <c r="D9" i="1"/>
  <c r="D56" i="1"/>
  <c r="D7" i="1"/>
  <c r="D41" i="1"/>
  <c r="D22" i="1"/>
  <c r="D43" i="1"/>
  <c r="D33" i="1"/>
  <c r="D61" i="1"/>
  <c r="D19" i="1"/>
  <c r="D59" i="1"/>
  <c r="D5" i="1"/>
  <c r="D27" i="1"/>
  <c r="D20" i="1"/>
  <c r="D62" i="1"/>
  <c r="D24" i="1"/>
  <c r="D58" i="1"/>
  <c r="D6" i="1"/>
  <c r="D60" i="1"/>
  <c r="D29" i="1"/>
  <c r="D35" i="1"/>
  <c r="D26" i="1"/>
  <c r="D49" i="1"/>
  <c r="D15" i="1"/>
  <c r="D44" i="1"/>
  <c r="D46" i="1"/>
  <c r="D36" i="1"/>
  <c r="D30" i="1"/>
  <c r="D4" i="1"/>
  <c r="D16" i="1"/>
  <c r="D5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C55" i="1"/>
  <c r="C21" i="1"/>
  <c r="C39" i="1"/>
  <c r="C48" i="1"/>
  <c r="C37" i="1"/>
  <c r="C28" i="1"/>
  <c r="C25" i="1"/>
  <c r="C13" i="1"/>
  <c r="C42" i="1"/>
  <c r="C31" i="1"/>
  <c r="C47" i="1"/>
  <c r="C3" i="1"/>
  <c r="C38" i="1"/>
  <c r="C23" i="1"/>
  <c r="C45" i="1"/>
  <c r="C54" i="1"/>
  <c r="C12" i="1"/>
  <c r="C17" i="1"/>
  <c r="C11" i="1"/>
  <c r="C50" i="1"/>
  <c r="C14" i="1"/>
  <c r="C57" i="1"/>
  <c r="C10" i="1"/>
  <c r="C32" i="1"/>
  <c r="C18" i="1"/>
  <c r="C53" i="1"/>
  <c r="C8" i="1"/>
  <c r="C34" i="1"/>
  <c r="C40" i="1"/>
  <c r="C51" i="1"/>
  <c r="C9" i="1"/>
  <c r="C56" i="1"/>
  <c r="C7" i="1"/>
  <c r="C41" i="1"/>
  <c r="C22" i="1"/>
  <c r="C43" i="1"/>
  <c r="C33" i="1"/>
  <c r="C61" i="1"/>
  <c r="C19" i="1"/>
  <c r="C59" i="1"/>
  <c r="C5" i="1"/>
  <c r="C27" i="1"/>
  <c r="C20" i="1"/>
  <c r="C62" i="1"/>
  <c r="C24" i="1"/>
  <c r="C58" i="1"/>
  <c r="C6" i="1"/>
  <c r="C60" i="1"/>
  <c r="C29" i="1"/>
  <c r="C35" i="1"/>
  <c r="C26" i="1"/>
  <c r="C49" i="1"/>
  <c r="C15" i="1"/>
  <c r="C44" i="1"/>
  <c r="C46" i="1"/>
  <c r="C36" i="1"/>
  <c r="C30" i="1"/>
  <c r="C4" i="1"/>
  <c r="C16" i="1"/>
  <c r="C5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H3" i="1" l="1"/>
  <c r="H109" i="1"/>
  <c r="X109" i="1" s="1"/>
  <c r="H101" i="1"/>
  <c r="X101" i="1" s="1"/>
  <c r="H93" i="1"/>
  <c r="X93" i="1" s="1"/>
  <c r="H85" i="1"/>
  <c r="X85" i="1" s="1"/>
  <c r="H77" i="1"/>
  <c r="X77" i="1" s="1"/>
  <c r="H69" i="1"/>
  <c r="X69" i="1" s="1"/>
  <c r="H16" i="1"/>
  <c r="H26" i="1"/>
  <c r="H20" i="1"/>
  <c r="H22" i="1"/>
  <c r="H8" i="1"/>
  <c r="H11" i="1"/>
  <c r="H47" i="1"/>
  <c r="H39" i="1"/>
  <c r="H5" i="1"/>
  <c r="H55" i="1"/>
  <c r="H102" i="1"/>
  <c r="X102" i="1" s="1"/>
  <c r="H94" i="1"/>
  <c r="X94" i="1" s="1"/>
  <c r="H86" i="1"/>
  <c r="X86" i="1" s="1"/>
  <c r="H78" i="1"/>
  <c r="X78" i="1" s="1"/>
  <c r="H70" i="1"/>
  <c r="X70" i="1" s="1"/>
  <c r="H52" i="1"/>
  <c r="H49" i="1"/>
  <c r="H62" i="1"/>
  <c r="H43" i="1"/>
  <c r="H34" i="1"/>
  <c r="H50" i="1"/>
  <c r="H48" i="1"/>
  <c r="H107" i="1"/>
  <c r="X107" i="1" s="1"/>
  <c r="H83" i="1"/>
  <c r="X83" i="1" s="1"/>
  <c r="H75" i="1"/>
  <c r="X75" i="1" s="1"/>
  <c r="H108" i="1"/>
  <c r="X108" i="1" s="1"/>
  <c r="H92" i="1"/>
  <c r="X92" i="1" s="1"/>
  <c r="H27" i="1"/>
  <c r="H53" i="1"/>
  <c r="H103" i="1"/>
  <c r="X103" i="1" s="1"/>
  <c r="H15" i="1"/>
  <c r="H33" i="1"/>
  <c r="H99" i="1"/>
  <c r="X99" i="1" s="1"/>
  <c r="H91" i="1"/>
  <c r="X91" i="1" s="1"/>
  <c r="H67" i="1"/>
  <c r="X67" i="1" s="1"/>
  <c r="H30" i="1"/>
  <c r="H29" i="1"/>
  <c r="H7" i="1"/>
  <c r="H18" i="1"/>
  <c r="H12" i="1"/>
  <c r="H42" i="1"/>
  <c r="H96" i="1"/>
  <c r="X96" i="1" s="1"/>
  <c r="H80" i="1"/>
  <c r="X80" i="1" s="1"/>
  <c r="H72" i="1"/>
  <c r="X72" i="1" s="1"/>
  <c r="H64" i="1"/>
  <c r="X64" i="1" s="1"/>
  <c r="H44" i="1"/>
  <c r="H58" i="1"/>
  <c r="H61" i="1"/>
  <c r="H51" i="1"/>
  <c r="H57" i="1"/>
  <c r="H23" i="1"/>
  <c r="H28" i="1"/>
  <c r="H104" i="1"/>
  <c r="X104" i="1" s="1"/>
  <c r="H88" i="1"/>
  <c r="X88" i="1" s="1"/>
  <c r="H100" i="1"/>
  <c r="X100" i="1" s="1"/>
  <c r="H84" i="1"/>
  <c r="X84" i="1" s="1"/>
  <c r="H76" i="1"/>
  <c r="X76" i="1" s="1"/>
  <c r="H68" i="1"/>
  <c r="X68" i="1" s="1"/>
  <c r="H4" i="1"/>
  <c r="H35" i="1"/>
  <c r="H41" i="1"/>
  <c r="H17" i="1"/>
  <c r="H31" i="1"/>
  <c r="H21" i="1"/>
  <c r="H95" i="1"/>
  <c r="X95" i="1" s="1"/>
  <c r="H87" i="1"/>
  <c r="X87" i="1" s="1"/>
  <c r="H79" i="1"/>
  <c r="X79" i="1" s="1"/>
  <c r="H71" i="1"/>
  <c r="X71" i="1" s="1"/>
  <c r="H63" i="1"/>
  <c r="X63" i="1" s="1"/>
  <c r="H24" i="1"/>
  <c r="H40" i="1"/>
  <c r="H14" i="1"/>
  <c r="H38" i="1"/>
  <c r="H37" i="1"/>
  <c r="H81" i="1"/>
  <c r="X81" i="1" s="1"/>
  <c r="H45" i="1"/>
  <c r="H105" i="1"/>
  <c r="X105" i="1" s="1"/>
  <c r="H97" i="1"/>
  <c r="X97" i="1" s="1"/>
  <c r="H89" i="1"/>
  <c r="X89" i="1" s="1"/>
  <c r="H73" i="1"/>
  <c r="X73" i="1" s="1"/>
  <c r="H65" i="1"/>
  <c r="X65" i="1" s="1"/>
  <c r="H46" i="1"/>
  <c r="H6" i="1"/>
  <c r="H19" i="1"/>
  <c r="H9" i="1"/>
  <c r="H10" i="1"/>
  <c r="H25" i="1"/>
  <c r="H106" i="1"/>
  <c r="X106" i="1" s="1"/>
  <c r="H98" i="1"/>
  <c r="X98" i="1" s="1"/>
  <c r="H90" i="1"/>
  <c r="X90" i="1" s="1"/>
  <c r="H82" i="1"/>
  <c r="X82" i="1" s="1"/>
  <c r="H74" i="1"/>
  <c r="X74" i="1" s="1"/>
  <c r="H66" i="1"/>
  <c r="X66" i="1" s="1"/>
  <c r="H36" i="1"/>
  <c r="H60" i="1"/>
  <c r="H59" i="1"/>
  <c r="H56" i="1"/>
  <c r="H32" i="1"/>
  <c r="H54" i="1"/>
  <c r="H13" i="1"/>
  <c r="B4" i="4"/>
  <c r="B19" i="4"/>
  <c r="B13" i="4"/>
  <c r="B8" i="4"/>
  <c r="B3" i="4"/>
  <c r="B2" i="4"/>
  <c r="B12" i="4"/>
  <c r="B5" i="4"/>
  <c r="B18" i="4"/>
  <c r="B24" i="4"/>
  <c r="B25" i="4"/>
  <c r="B31" i="4"/>
  <c r="B30" i="4"/>
  <c r="B37" i="4"/>
  <c r="B36" i="4"/>
  <c r="B43" i="4"/>
  <c r="B42" i="4"/>
  <c r="B48" i="4"/>
  <c r="B49" i="4"/>
  <c r="B55" i="4"/>
  <c r="B54" i="4"/>
  <c r="B58" i="4"/>
  <c r="B59" i="4"/>
  <c r="B60" i="4"/>
  <c r="B3" i="6"/>
  <c r="B5" i="6"/>
  <c r="B12" i="6"/>
  <c r="B2" i="6"/>
  <c r="B8" i="6"/>
  <c r="B13" i="6"/>
  <c r="B19" i="6"/>
  <c r="B4" i="6"/>
  <c r="B18" i="6"/>
  <c r="B25" i="6"/>
  <c r="B24" i="6"/>
  <c r="B31" i="6"/>
  <c r="B30" i="6"/>
  <c r="B37" i="6"/>
  <c r="B36" i="6"/>
  <c r="B42" i="6"/>
  <c r="B43" i="6"/>
  <c r="B49" i="6"/>
  <c r="B48" i="6"/>
  <c r="B55" i="6"/>
  <c r="B54" i="6"/>
  <c r="B58" i="6"/>
  <c r="B59" i="6"/>
  <c r="B60" i="6"/>
  <c r="B5" i="5"/>
  <c r="B12" i="5"/>
  <c r="B8" i="5"/>
  <c r="B13" i="5"/>
  <c r="B18" i="5"/>
  <c r="B4" i="5"/>
  <c r="B19" i="5"/>
  <c r="B24" i="5"/>
  <c r="B25" i="5"/>
  <c r="B31" i="5"/>
  <c r="B30" i="5"/>
  <c r="B37" i="5"/>
  <c r="B36" i="5"/>
  <c r="B43" i="5"/>
  <c r="B42" i="5"/>
  <c r="B48" i="5"/>
  <c r="B49" i="5"/>
  <c r="B55" i="5"/>
  <c r="B54" i="5"/>
  <c r="B58" i="5"/>
  <c r="B59" i="5"/>
  <c r="B60" i="5"/>
  <c r="W17" i="1" l="1"/>
  <c r="I17" i="1"/>
  <c r="V15" i="1"/>
  <c r="V56" i="1"/>
  <c r="I110" i="1"/>
  <c r="V9" i="1" l="1"/>
  <c r="V48" i="1"/>
  <c r="V44" i="1"/>
  <c r="V46" i="1"/>
  <c r="V51" i="1"/>
  <c r="W58" i="1"/>
  <c r="W62" i="1"/>
  <c r="W34" i="1"/>
  <c r="W61" i="1"/>
  <c r="W44" i="1"/>
  <c r="V32" i="1"/>
  <c r="V20" i="1"/>
  <c r="V22" i="1"/>
  <c r="V45" i="1"/>
  <c r="W60" i="1"/>
  <c r="W56" i="1"/>
  <c r="X56" i="1" s="1"/>
  <c r="V7" i="1"/>
  <c r="V38" i="1"/>
  <c r="W41" i="1"/>
  <c r="V5" i="1"/>
  <c r="W54" i="1"/>
  <c r="W35" i="1"/>
  <c r="V53" i="1"/>
  <c r="V19" i="1"/>
  <c r="V58" i="1"/>
  <c r="V60" i="1"/>
  <c r="V54" i="1"/>
  <c r="V27" i="1"/>
  <c r="V16" i="1"/>
  <c r="W51" i="1"/>
  <c r="W32" i="1"/>
  <c r="W57" i="1"/>
  <c r="W45" i="1"/>
  <c r="W27" i="1"/>
  <c r="W53" i="1"/>
  <c r="W59" i="1"/>
  <c r="W49" i="1"/>
  <c r="W43" i="1"/>
  <c r="W50" i="1"/>
  <c r="W38" i="1"/>
  <c r="W13" i="1"/>
  <c r="V13" i="1"/>
  <c r="V33" i="1"/>
  <c r="V17" i="1"/>
  <c r="X17" i="1" s="1"/>
  <c r="V30" i="1"/>
  <c r="V36" i="1"/>
  <c r="W36" i="1"/>
  <c r="V24" i="1"/>
  <c r="W48" i="1"/>
  <c r="V8" i="1"/>
  <c r="V18" i="1"/>
  <c r="V28" i="1"/>
  <c r="V35" i="1"/>
  <c r="V10" i="1"/>
  <c r="V61" i="1"/>
  <c r="V26" i="1"/>
  <c r="W25" i="1"/>
  <c r="V29" i="1"/>
  <c r="V40" i="1"/>
  <c r="V57" i="1"/>
  <c r="V49" i="1"/>
  <c r="W29" i="1"/>
  <c r="W7" i="1"/>
  <c r="V11" i="1"/>
  <c r="V59" i="1"/>
  <c r="V50" i="1"/>
  <c r="V6" i="1"/>
  <c r="V14" i="1"/>
  <c r="W10" i="1"/>
  <c r="W11" i="1"/>
  <c r="W14" i="1"/>
  <c r="W30" i="1"/>
  <c r="W5" i="1"/>
  <c r="W18" i="1"/>
  <c r="W15" i="1"/>
  <c r="X15" i="1" s="1"/>
  <c r="W33" i="1"/>
  <c r="W24" i="1"/>
  <c r="W40" i="1"/>
  <c r="W6" i="1"/>
  <c r="W9" i="1"/>
  <c r="W42" i="1"/>
  <c r="W23" i="1"/>
  <c r="W31" i="1"/>
  <c r="W39" i="1"/>
  <c r="W47" i="1"/>
  <c r="W12" i="1"/>
  <c r="W16" i="1"/>
  <c r="W20" i="1"/>
  <c r="W8" i="1"/>
  <c r="W46" i="1"/>
  <c r="W19" i="1"/>
  <c r="W37" i="1"/>
  <c r="W3" i="1"/>
  <c r="W26" i="1"/>
  <c r="W22" i="1"/>
  <c r="V23" i="1"/>
  <c r="V42" i="1"/>
  <c r="V37" i="1"/>
  <c r="V3" i="1"/>
  <c r="V39" i="1"/>
  <c r="V31" i="1"/>
  <c r="V12" i="1"/>
  <c r="V47" i="1"/>
  <c r="I104" i="1"/>
  <c r="I96" i="1"/>
  <c r="I88" i="1"/>
  <c r="I80" i="1"/>
  <c r="I72" i="1"/>
  <c r="I64" i="1"/>
  <c r="I48" i="1"/>
  <c r="I100" i="1"/>
  <c r="I99" i="1"/>
  <c r="I83" i="1"/>
  <c r="I51" i="1"/>
  <c r="I105" i="1"/>
  <c r="I97" i="1"/>
  <c r="I89" i="1"/>
  <c r="I81" i="1"/>
  <c r="I73" i="1"/>
  <c r="I65" i="1"/>
  <c r="I46" i="1"/>
  <c r="I6" i="1"/>
  <c r="I19" i="1"/>
  <c r="I9" i="1"/>
  <c r="I10" i="1"/>
  <c r="I39" i="1"/>
  <c r="I45" i="1"/>
  <c r="I61" i="1"/>
  <c r="I103" i="1"/>
  <c r="I95" i="1"/>
  <c r="I87" i="1"/>
  <c r="I79" i="1"/>
  <c r="I71" i="1"/>
  <c r="I63" i="1"/>
  <c r="I15" i="1"/>
  <c r="I24" i="1"/>
  <c r="I33" i="1"/>
  <c r="I40" i="1"/>
  <c r="I14" i="1"/>
  <c r="I25" i="1"/>
  <c r="I56" i="1"/>
  <c r="I57" i="1"/>
  <c r="I102" i="1"/>
  <c r="I94" i="1"/>
  <c r="I86" i="1"/>
  <c r="I78" i="1"/>
  <c r="I70" i="1"/>
  <c r="I52" i="1"/>
  <c r="I49" i="1"/>
  <c r="I62" i="1"/>
  <c r="I43" i="1"/>
  <c r="I34" i="1"/>
  <c r="I50" i="1"/>
  <c r="I38" i="1"/>
  <c r="I13" i="1"/>
  <c r="I31" i="1"/>
  <c r="I101" i="1"/>
  <c r="I93" i="1"/>
  <c r="I85" i="1"/>
  <c r="I77" i="1"/>
  <c r="I69" i="1"/>
  <c r="I16" i="1"/>
  <c r="I26" i="1"/>
  <c r="I20" i="1"/>
  <c r="I22" i="1"/>
  <c r="I8" i="1"/>
  <c r="I11" i="1"/>
  <c r="I47" i="1"/>
  <c r="I54" i="1"/>
  <c r="I58" i="1"/>
  <c r="I108" i="1"/>
  <c r="I92" i="1"/>
  <c r="I84" i="1"/>
  <c r="I76" i="1"/>
  <c r="I68" i="1"/>
  <c r="I4" i="1"/>
  <c r="I35" i="1"/>
  <c r="I27" i="1"/>
  <c r="I41" i="1"/>
  <c r="I53" i="1"/>
  <c r="I42" i="1"/>
  <c r="I23" i="1"/>
  <c r="I44" i="1"/>
  <c r="I109" i="1"/>
  <c r="I107" i="1"/>
  <c r="I91" i="1"/>
  <c r="I75" i="1"/>
  <c r="I67" i="1"/>
  <c r="I30" i="1"/>
  <c r="I29" i="1"/>
  <c r="I5" i="1"/>
  <c r="I7" i="1"/>
  <c r="I18" i="1"/>
  <c r="I28" i="1"/>
  <c r="I37" i="1"/>
  <c r="I55" i="1"/>
  <c r="I98" i="1"/>
  <c r="I82" i="1"/>
  <c r="I66" i="1"/>
  <c r="I12" i="1"/>
  <c r="I59" i="1"/>
  <c r="I3" i="1"/>
  <c r="I21" i="1"/>
  <c r="I60" i="1"/>
  <c r="I32" i="1"/>
  <c r="I36" i="1"/>
  <c r="I106" i="1"/>
  <c r="I90" i="1"/>
  <c r="I74" i="1"/>
  <c r="X9" i="1" l="1"/>
  <c r="X57" i="1"/>
  <c r="X48" i="1"/>
  <c r="X45" i="1"/>
  <c r="X60" i="1"/>
  <c r="X38" i="1"/>
  <c r="X44" i="1"/>
  <c r="X51" i="1"/>
  <c r="X32" i="1"/>
  <c r="X46" i="1"/>
  <c r="X58" i="1"/>
  <c r="X61" i="1"/>
  <c r="X22" i="1"/>
  <c r="X36" i="1"/>
  <c r="X53" i="1"/>
  <c r="X50" i="1"/>
  <c r="X54" i="1"/>
  <c r="X20" i="1"/>
  <c r="X7" i="1"/>
  <c r="X27" i="1"/>
  <c r="X35" i="1"/>
  <c r="X10" i="1"/>
  <c r="X59" i="1"/>
  <c r="X16" i="1"/>
  <c r="X30" i="1"/>
  <c r="X18" i="1"/>
  <c r="X5" i="1"/>
  <c r="X49" i="1"/>
  <c r="X19" i="1"/>
  <c r="X13" i="1"/>
  <c r="X8" i="1"/>
  <c r="X37" i="1"/>
  <c r="X42" i="1"/>
  <c r="X24" i="1"/>
  <c r="X33" i="1"/>
  <c r="X26" i="1"/>
  <c r="X29" i="1"/>
  <c r="X40" i="1"/>
  <c r="X14" i="1"/>
  <c r="X11" i="1"/>
  <c r="X6" i="1"/>
  <c r="X3" i="1"/>
  <c r="X31" i="1"/>
  <c r="X12" i="1"/>
  <c r="X39" i="1"/>
  <c r="X23" i="1"/>
  <c r="X47" i="1"/>
  <c r="B25" i="1" l="1"/>
  <c r="B17" i="1"/>
  <c r="B110" i="1"/>
  <c r="B21" i="5"/>
  <c r="H25" i="10"/>
  <c r="C24" i="10"/>
  <c r="C8" i="10"/>
  <c r="H14" i="10"/>
  <c r="C35" i="10"/>
  <c r="C7" i="10"/>
  <c r="H51" i="10"/>
  <c r="H11" i="10"/>
  <c r="H42" i="10"/>
  <c r="C22" i="10"/>
  <c r="C5" i="10"/>
  <c r="M43" i="10"/>
  <c r="C23" i="10"/>
  <c r="C40" i="10"/>
  <c r="C31" i="10"/>
  <c r="C36" i="10"/>
  <c r="C9" i="10"/>
  <c r="C53" i="10"/>
  <c r="C6" i="10"/>
  <c r="H6" i="10"/>
  <c r="C30" i="10"/>
  <c r="H22" i="10"/>
  <c r="M29" i="10"/>
  <c r="H12" i="10"/>
  <c r="M24" i="10"/>
  <c r="H54" i="10"/>
  <c r="M36" i="10"/>
  <c r="C54" i="10"/>
  <c r="H29" i="10"/>
  <c r="M50" i="10"/>
  <c r="H34" i="10"/>
  <c r="H24" i="10"/>
  <c r="C51" i="10"/>
  <c r="M22" i="10"/>
  <c r="H32" i="10"/>
  <c r="M40" i="10"/>
  <c r="H30" i="10"/>
  <c r="C41" i="10"/>
  <c r="C32" i="10"/>
  <c r="H13" i="10"/>
  <c r="H8" i="10"/>
  <c r="H16" i="10"/>
  <c r="M54" i="10"/>
  <c r="C15" i="10"/>
  <c r="H23" i="10"/>
  <c r="C12" i="10"/>
  <c r="H53" i="10"/>
  <c r="C47" i="10"/>
  <c r="C16" i="10"/>
  <c r="M26" i="10"/>
  <c r="H27" i="10"/>
  <c r="M23" i="10"/>
  <c r="C42" i="10"/>
  <c r="H41" i="10"/>
  <c r="C13" i="10"/>
  <c r="M35" i="10"/>
  <c r="H15" i="10"/>
  <c r="C44" i="10"/>
  <c r="M33" i="10"/>
  <c r="H28" i="10"/>
  <c r="M27" i="10"/>
  <c r="C50" i="10"/>
  <c r="C18" i="10"/>
  <c r="H10" i="10"/>
  <c r="H33" i="10"/>
  <c r="M47" i="10"/>
  <c r="M34" i="10"/>
  <c r="C34" i="10"/>
  <c r="H9" i="10"/>
  <c r="H35" i="10"/>
  <c r="H31" i="10"/>
  <c r="C25" i="10"/>
  <c r="H36" i="10"/>
  <c r="C14" i="10"/>
  <c r="H49" i="10"/>
  <c r="B12" i="1"/>
  <c r="M48" i="10"/>
  <c r="H50" i="10"/>
  <c r="C27" i="10"/>
  <c r="H5" i="10"/>
  <c r="H46" i="10"/>
  <c r="M53" i="10"/>
  <c r="C45" i="10"/>
  <c r="C17" i="10"/>
  <c r="B66" i="5"/>
  <c r="M32" i="10"/>
  <c r="H4" i="10"/>
  <c r="H18" i="10"/>
  <c r="C46" i="10"/>
  <c r="C10" i="10"/>
  <c r="M28" i="10"/>
  <c r="H43" i="10"/>
  <c r="M42" i="10"/>
  <c r="M52" i="10"/>
  <c r="H52" i="10"/>
  <c r="C33" i="10"/>
  <c r="B93" i="6"/>
  <c r="M25" i="10"/>
  <c r="H40" i="10"/>
  <c r="H17" i="10"/>
  <c r="C52" i="10"/>
  <c r="C48" i="10"/>
  <c r="B9" i="5"/>
  <c r="H7" i="10"/>
  <c r="B40" i="4"/>
  <c r="M41" i="10"/>
  <c r="C29" i="10"/>
  <c r="B34" i="4"/>
  <c r="H47" i="10"/>
  <c r="H48" i="10"/>
  <c r="H26" i="10"/>
  <c r="M30" i="10"/>
  <c r="M46" i="10"/>
  <c r="B18" i="1"/>
  <c r="M31" i="10"/>
  <c r="M49" i="10"/>
  <c r="H45" i="10"/>
  <c r="C28" i="10"/>
  <c r="C43" i="10"/>
  <c r="H44" i="10"/>
  <c r="M45" i="10"/>
  <c r="M51" i="10"/>
  <c r="C11" i="10"/>
  <c r="C49" i="10"/>
  <c r="M44" i="10"/>
  <c r="C4" i="10"/>
  <c r="B56" i="1"/>
  <c r="B35" i="5"/>
  <c r="B3" i="1"/>
  <c r="B61" i="6"/>
  <c r="B103" i="5"/>
  <c r="B27" i="5"/>
  <c r="B32" i="6"/>
  <c r="B39" i="6"/>
  <c r="B84" i="6"/>
  <c r="B75" i="1"/>
  <c r="B64" i="4"/>
  <c r="B19" i="1"/>
  <c r="B20" i="1"/>
  <c r="B57" i="5"/>
  <c r="B87" i="4"/>
  <c r="B26" i="4"/>
  <c r="B83" i="4"/>
  <c r="B105" i="1"/>
  <c r="B56" i="5"/>
  <c r="B33" i="1"/>
  <c r="B10" i="5"/>
  <c r="B65" i="1"/>
  <c r="B69" i="6"/>
  <c r="B101" i="4"/>
  <c r="B9" i="1"/>
  <c r="B74" i="4"/>
  <c r="B45" i="4"/>
  <c r="B51" i="1"/>
  <c r="B50" i="4"/>
  <c r="B103" i="6"/>
  <c r="B86" i="6"/>
  <c r="B109" i="5"/>
  <c r="B9" i="4"/>
  <c r="B78" i="6"/>
  <c r="B22" i="1"/>
  <c r="B102" i="5"/>
  <c r="B96" i="6"/>
  <c r="B92" i="6"/>
  <c r="B81" i="6"/>
  <c r="B86" i="4"/>
  <c r="B91" i="4"/>
  <c r="B6" i="6"/>
  <c r="B107" i="5"/>
  <c r="B27" i="6"/>
  <c r="B41" i="5"/>
  <c r="B88" i="6"/>
  <c r="B33" i="6"/>
  <c r="B65" i="6"/>
  <c r="B87" i="5"/>
  <c r="B39" i="1"/>
  <c r="B40" i="5"/>
  <c r="B94" i="4"/>
  <c r="B59" i="1"/>
  <c r="B77" i="1"/>
  <c r="B60" i="1"/>
  <c r="B14" i="6"/>
  <c r="B77" i="4"/>
  <c r="B69" i="1"/>
  <c r="B103" i="1"/>
  <c r="B38" i="6"/>
  <c r="B26" i="5"/>
  <c r="B72" i="1"/>
  <c r="B92" i="5"/>
  <c r="B29" i="6"/>
  <c r="B101" i="6"/>
  <c r="B79" i="1"/>
  <c r="B27" i="1"/>
  <c r="B82" i="1"/>
  <c r="B66" i="4"/>
  <c r="B24" i="1"/>
  <c r="B81" i="1"/>
  <c r="B94" i="6"/>
  <c r="B82" i="4"/>
  <c r="B32" i="4"/>
  <c r="B71" i="4"/>
  <c r="B80" i="4"/>
  <c r="B52" i="4"/>
  <c r="B47" i="5"/>
  <c r="B79" i="6"/>
  <c r="B20" i="6"/>
  <c r="B64" i="6"/>
  <c r="B42" i="1"/>
  <c r="B51" i="4"/>
  <c r="B20" i="4"/>
  <c r="B85" i="6"/>
  <c r="B58" i="1"/>
  <c r="B72" i="6"/>
  <c r="B99" i="4"/>
  <c r="B96" i="1"/>
  <c r="B108" i="5"/>
  <c r="B52" i="5"/>
  <c r="B91" i="5"/>
  <c r="B98" i="5"/>
  <c r="B86" i="5"/>
  <c r="B54" i="1"/>
  <c r="B15" i="4"/>
  <c r="B89" i="4"/>
  <c r="B79" i="4"/>
  <c r="B93" i="5"/>
  <c r="B99" i="6"/>
  <c r="B22" i="4"/>
  <c r="B45" i="6"/>
  <c r="B9" i="6"/>
  <c r="B85" i="1"/>
  <c r="B105" i="6"/>
  <c r="B44" i="6"/>
  <c r="B73" i="6"/>
  <c r="B11" i="4"/>
  <c r="B67" i="1"/>
  <c r="B92" i="1"/>
  <c r="B26" i="1"/>
  <c r="B33" i="5"/>
  <c r="B17" i="6"/>
  <c r="B45" i="1"/>
  <c r="B53" i="4"/>
  <c r="B36" i="1"/>
  <c r="B47" i="1"/>
  <c r="B23" i="5"/>
  <c r="B71" i="5"/>
  <c r="B51" i="6"/>
  <c r="B102" i="4"/>
  <c r="B95" i="1"/>
  <c r="B94" i="1"/>
  <c r="B77" i="6"/>
  <c r="B92" i="4"/>
  <c r="B68" i="1"/>
  <c r="B34" i="1"/>
  <c r="B15" i="6"/>
  <c r="B63" i="6"/>
  <c r="B84" i="5"/>
  <c r="B91" i="1"/>
  <c r="B100" i="5"/>
  <c r="B5" i="1"/>
  <c r="B43" i="1"/>
  <c r="B102" i="1"/>
  <c r="B78" i="5"/>
  <c r="B70" i="4"/>
  <c r="B85" i="4"/>
  <c r="B75" i="5"/>
  <c r="B46" i="6"/>
  <c r="B108" i="6"/>
  <c r="B72" i="5"/>
  <c r="B74" i="5"/>
  <c r="B28" i="6"/>
  <c r="B73" i="5"/>
  <c r="B70" i="1"/>
  <c r="B66" i="1"/>
  <c r="B93" i="4"/>
  <c r="B106" i="1"/>
  <c r="B82" i="6"/>
  <c r="B41" i="4"/>
  <c r="B91" i="6"/>
  <c r="B41" i="1"/>
  <c r="B51" i="5"/>
  <c r="B81" i="5"/>
  <c r="B83" i="5"/>
  <c r="B28" i="1"/>
  <c r="B80" i="5"/>
  <c r="B90" i="5"/>
  <c r="B13" i="1"/>
  <c r="B17" i="4"/>
  <c r="B50" i="6"/>
  <c r="B11" i="1"/>
  <c r="B64" i="5"/>
  <c r="B72" i="4"/>
  <c r="B89" i="6"/>
  <c r="B64" i="1"/>
  <c r="B14" i="1"/>
  <c r="B105" i="4"/>
  <c r="B101" i="1"/>
  <c r="B4" i="1"/>
  <c r="B57" i="1"/>
  <c r="B75" i="6"/>
  <c r="B28" i="4"/>
  <c r="B32" i="5"/>
  <c r="B38" i="4"/>
  <c r="B45" i="5"/>
  <c r="B67" i="4"/>
  <c r="B98" i="4"/>
  <c r="B21" i="4"/>
  <c r="B35" i="6"/>
  <c r="B23" i="6"/>
  <c r="B52" i="1"/>
  <c r="B78" i="4"/>
  <c r="B95" i="4"/>
  <c r="B63" i="1"/>
  <c r="B104" i="5"/>
  <c r="B88" i="1"/>
  <c r="B80" i="1"/>
  <c r="B104" i="4"/>
  <c r="B17" i="5"/>
  <c r="B108" i="4"/>
  <c r="B7" i="1"/>
  <c r="B102" i="6"/>
  <c r="B99" i="5"/>
  <c r="B40" i="6"/>
  <c r="B61" i="5"/>
  <c r="B10" i="4"/>
  <c r="A5" i="7"/>
  <c r="B105" i="5"/>
  <c r="B8" i="1"/>
  <c r="B31" i="1"/>
  <c r="B29" i="4"/>
  <c r="B16" i="1"/>
  <c r="B49" i="1"/>
  <c r="B85" i="5"/>
  <c r="B75" i="4"/>
  <c r="B62" i="4"/>
  <c r="B6" i="1"/>
  <c r="B101" i="5"/>
  <c r="B56" i="6"/>
  <c r="B39" i="5"/>
  <c r="B53" i="6"/>
  <c r="B22" i="5"/>
  <c r="B47" i="4"/>
  <c r="B29" i="1"/>
  <c r="B50" i="5"/>
  <c r="B107" i="1"/>
  <c r="B73" i="1"/>
  <c r="B76" i="6"/>
  <c r="B67" i="6"/>
  <c r="B109" i="1"/>
  <c r="B95" i="5"/>
  <c r="B61" i="4"/>
  <c r="B34" i="5"/>
  <c r="B100" i="6"/>
  <c r="B40" i="1"/>
  <c r="B56" i="4"/>
  <c r="B96" i="5"/>
  <c r="B68" i="6"/>
  <c r="B97" i="1"/>
  <c r="B15" i="5"/>
  <c r="B38" i="1"/>
  <c r="B16" i="6"/>
  <c r="B76" i="4"/>
  <c r="B35" i="1"/>
  <c r="B44" i="1"/>
  <c r="B57" i="6"/>
  <c r="B14" i="5"/>
  <c r="B10" i="1"/>
  <c r="B41" i="6"/>
  <c r="B46" i="5"/>
  <c r="B87" i="1"/>
  <c r="B23" i="1"/>
  <c r="B6" i="4"/>
  <c r="B16" i="5"/>
  <c r="B90" i="4"/>
  <c r="B20" i="5"/>
  <c r="B109" i="6"/>
  <c r="B97" i="6"/>
  <c r="B35" i="4"/>
  <c r="B88" i="4"/>
  <c r="B7" i="6"/>
  <c r="B47" i="6"/>
  <c r="B33" i="4"/>
  <c r="B74" i="1"/>
  <c r="B78" i="1"/>
  <c r="B28" i="5"/>
  <c r="B71" i="6"/>
  <c r="B46" i="4"/>
  <c r="B44" i="5"/>
  <c r="B70" i="6"/>
  <c r="B83" i="1"/>
  <c r="B61" i="1"/>
  <c r="B37" i="1"/>
  <c r="B21" i="6"/>
  <c r="B65" i="5"/>
  <c r="B29" i="5"/>
  <c r="B99" i="1"/>
  <c r="B77" i="5"/>
  <c r="B53" i="5"/>
  <c r="B106" i="6"/>
  <c r="B14" i="4"/>
  <c r="B46" i="1"/>
  <c r="B84" i="4"/>
  <c r="B103" i="4"/>
  <c r="B73" i="4"/>
  <c r="B63" i="5"/>
  <c r="B89" i="5"/>
  <c r="B96" i="4"/>
  <c r="B100" i="4"/>
  <c r="B93" i="1"/>
  <c r="B106" i="5"/>
  <c r="B67" i="5"/>
  <c r="B95" i="6"/>
  <c r="B23" i="4"/>
  <c r="B98" i="6"/>
  <c r="B44" i="4"/>
  <c r="B62" i="5"/>
  <c r="B10" i="6"/>
  <c r="B27" i="4"/>
  <c r="B84" i="1"/>
  <c r="B15" i="1"/>
  <c r="B106" i="4"/>
  <c r="B7" i="4"/>
  <c r="B104" i="6"/>
  <c r="B38" i="5"/>
  <c r="B32" i="1"/>
  <c r="B16" i="4"/>
  <c r="B69" i="4"/>
  <c r="B100" i="1"/>
  <c r="B83" i="6"/>
  <c r="B62" i="1"/>
  <c r="B53" i="1"/>
  <c r="B80" i="6"/>
  <c r="B88" i="5"/>
  <c r="B70" i="5"/>
  <c r="B71" i="1"/>
  <c r="B87" i="6"/>
  <c r="B39" i="4"/>
  <c r="B107" i="4"/>
  <c r="B79" i="5"/>
  <c r="B22" i="6"/>
  <c r="B74" i="6"/>
  <c r="B11" i="6"/>
  <c r="B50" i="1"/>
  <c r="B90" i="6"/>
  <c r="B97" i="4"/>
  <c r="B30" i="1"/>
  <c r="B107" i="6"/>
  <c r="B97" i="5"/>
  <c r="B98" i="1"/>
  <c r="B81" i="4"/>
  <c r="B90" i="1"/>
  <c r="B69" i="5"/>
  <c r="B63" i="4"/>
  <c r="B48" i="1"/>
  <c r="B57" i="4"/>
  <c r="B104" i="1"/>
  <c r="B34" i="6"/>
  <c r="B6" i="5"/>
  <c r="B68" i="5"/>
  <c r="B94" i="5"/>
  <c r="B65" i="4"/>
  <c r="B82" i="5"/>
  <c r="B68" i="4"/>
  <c r="B55" i="1"/>
  <c r="B62" i="6"/>
  <c r="B86" i="1"/>
  <c r="B109" i="4"/>
  <c r="B21" i="1"/>
  <c r="B66" i="6"/>
  <c r="B89" i="1"/>
  <c r="B26" i="6"/>
  <c r="B108" i="1"/>
  <c r="B7" i="5"/>
  <c r="B76" i="5"/>
  <c r="B52" i="6"/>
  <c r="B11" i="5"/>
  <c r="B76" i="1"/>
  <c r="V62" i="1" l="1"/>
  <c r="X62" i="1" s="1"/>
  <c r="Y62" i="1" s="1"/>
  <c r="W21" i="1"/>
  <c r="W52" i="1"/>
  <c r="V43" i="1"/>
  <c r="X43" i="1" s="1"/>
  <c r="Y43" i="1" s="1"/>
  <c r="V21" i="1"/>
  <c r="W28" i="1"/>
  <c r="X28" i="1" s="1"/>
  <c r="Y28" i="1" s="1"/>
  <c r="W55" i="1"/>
  <c r="W4" i="1"/>
  <c r="V25" i="1"/>
  <c r="X25" i="1" s="1"/>
  <c r="Y25" i="1" s="1"/>
  <c r="V52" i="1"/>
  <c r="V34" i="1"/>
  <c r="X34" i="1" s="1"/>
  <c r="Y34" i="1" s="1"/>
  <c r="V4" i="1"/>
  <c r="V41" i="1"/>
  <c r="X41" i="1" s="1"/>
  <c r="Y41" i="1" s="1"/>
  <c r="V55" i="1"/>
  <c r="D52" i="10"/>
  <c r="I53" i="10"/>
  <c r="N54" i="10"/>
  <c r="I4" i="10"/>
  <c r="D6" i="10"/>
  <c r="D45" i="10"/>
  <c r="I46" i="10"/>
  <c r="N47" i="10"/>
  <c r="I13" i="10"/>
  <c r="D15" i="10"/>
  <c r="D50" i="10"/>
  <c r="I51" i="10"/>
  <c r="N52" i="10"/>
  <c r="I18" i="10"/>
  <c r="D43" i="10"/>
  <c r="I44" i="10"/>
  <c r="N45" i="10"/>
  <c r="I11" i="10"/>
  <c r="D13" i="10"/>
  <c r="I30" i="10"/>
  <c r="N31" i="10"/>
  <c r="D32" i="10"/>
  <c r="I31" i="10"/>
  <c r="N32" i="10"/>
  <c r="D33" i="10"/>
  <c r="I36" i="10"/>
  <c r="D22" i="10"/>
  <c r="I25" i="10"/>
  <c r="N26" i="10"/>
  <c r="D27" i="10"/>
  <c r="N68" i="6"/>
  <c r="N84" i="6"/>
  <c r="N100" i="6"/>
  <c r="N66" i="4"/>
  <c r="N82" i="4"/>
  <c r="N98" i="4"/>
  <c r="J24" i="5"/>
  <c r="J37" i="1" s="1"/>
  <c r="J40" i="5"/>
  <c r="J56" i="5"/>
  <c r="J72" i="5"/>
  <c r="J88" i="5"/>
  <c r="J104" i="5"/>
  <c r="N73" i="6"/>
  <c r="N89" i="6"/>
  <c r="N105" i="6"/>
  <c r="N67" i="4"/>
  <c r="N83" i="4"/>
  <c r="N99" i="4"/>
  <c r="J25" i="5"/>
  <c r="J32" i="1" s="1"/>
  <c r="J41" i="5"/>
  <c r="J59" i="1" s="1"/>
  <c r="J57" i="5"/>
  <c r="J36" i="1" s="1"/>
  <c r="J73" i="5"/>
  <c r="J89" i="5"/>
  <c r="J105" i="5"/>
  <c r="N70" i="6"/>
  <c r="N86" i="6"/>
  <c r="N102" i="6"/>
  <c r="N68" i="4"/>
  <c r="N84" i="4"/>
  <c r="N100" i="4"/>
  <c r="J26" i="5"/>
  <c r="J43" i="5"/>
  <c r="J58" i="5"/>
  <c r="J74" i="5"/>
  <c r="J90" i="5"/>
  <c r="J106" i="5"/>
  <c r="N75" i="6"/>
  <c r="N91" i="6"/>
  <c r="N107" i="6"/>
  <c r="N73" i="4"/>
  <c r="N89" i="4"/>
  <c r="N105" i="4"/>
  <c r="J30" i="5"/>
  <c r="J40" i="1" s="1"/>
  <c r="J47" i="5"/>
  <c r="J63" i="5"/>
  <c r="J79" i="5"/>
  <c r="J95" i="5"/>
  <c r="Y110" i="1"/>
  <c r="J19" i="5"/>
  <c r="J5" i="5"/>
  <c r="J55" i="1" s="1"/>
  <c r="J16" i="5"/>
  <c r="J12" i="5"/>
  <c r="Y98" i="1"/>
  <c r="Y95" i="1"/>
  <c r="Y99" i="1"/>
  <c r="Y74" i="1"/>
  <c r="Y84" i="1"/>
  <c r="Y93" i="1"/>
  <c r="Y79" i="1"/>
  <c r="Y92" i="1"/>
  <c r="Y101" i="1"/>
  <c r="Y68" i="1"/>
  <c r="Y103" i="1"/>
  <c r="Y77" i="1"/>
  <c r="L75" i="1"/>
  <c r="L107" i="1"/>
  <c r="K88" i="1"/>
  <c r="J77" i="1"/>
  <c r="J109" i="1"/>
  <c r="K94" i="1"/>
  <c r="K63" i="1"/>
  <c r="L84" i="1"/>
  <c r="K65" i="1"/>
  <c r="K97" i="1"/>
  <c r="J86" i="1"/>
  <c r="J103" i="1"/>
  <c r="J75" i="1"/>
  <c r="L69" i="1"/>
  <c r="L101" i="1"/>
  <c r="K82" i="1"/>
  <c r="J63" i="1"/>
  <c r="L65" i="1"/>
  <c r="J108" i="1"/>
  <c r="L94" i="1"/>
  <c r="K83" i="1"/>
  <c r="J64" i="1"/>
  <c r="J96" i="1"/>
  <c r="K78" i="1"/>
  <c r="J84" i="1"/>
  <c r="L87" i="1"/>
  <c r="K76" i="1"/>
  <c r="K108" i="1"/>
  <c r="K102" i="1"/>
  <c r="J68" i="1"/>
  <c r="L88" i="1"/>
  <c r="K77" i="1"/>
  <c r="K109" i="1"/>
  <c r="J90" i="1"/>
  <c r="J99" i="1"/>
  <c r="D40" i="10"/>
  <c r="I41" i="10"/>
  <c r="N42" i="10"/>
  <c r="I8" i="10"/>
  <c r="D10" i="10"/>
  <c r="D49" i="10"/>
  <c r="I50" i="10"/>
  <c r="N51" i="10"/>
  <c r="I17" i="10"/>
  <c r="D17" i="10"/>
  <c r="D54" i="10"/>
  <c r="N40" i="10"/>
  <c r="I6" i="10"/>
  <c r="D8" i="10"/>
  <c r="D47" i="10"/>
  <c r="I48" i="10"/>
  <c r="N49" i="10"/>
  <c r="I15" i="10"/>
  <c r="D14" i="10"/>
  <c r="I34" i="10"/>
  <c r="N35" i="10"/>
  <c r="D36" i="10"/>
  <c r="I35" i="10"/>
  <c r="N36" i="10"/>
  <c r="I24" i="10"/>
  <c r="N25" i="10"/>
  <c r="D26" i="10"/>
  <c r="I29" i="10"/>
  <c r="N30" i="10"/>
  <c r="D31" i="10"/>
  <c r="N72" i="6"/>
  <c r="N88" i="6"/>
  <c r="N104" i="6"/>
  <c r="N70" i="4"/>
  <c r="N86" i="4"/>
  <c r="N102" i="4"/>
  <c r="J29" i="5"/>
  <c r="J45" i="5"/>
  <c r="J60" i="5"/>
  <c r="J76" i="5"/>
  <c r="J92" i="5"/>
  <c r="J108" i="5"/>
  <c r="N77" i="6"/>
  <c r="N93" i="6"/>
  <c r="N109" i="6"/>
  <c r="N71" i="4"/>
  <c r="N87" i="4"/>
  <c r="N103" i="4"/>
  <c r="J28" i="5"/>
  <c r="J34" i="1" s="1"/>
  <c r="J44" i="5"/>
  <c r="J62" i="1" s="1"/>
  <c r="J61" i="5"/>
  <c r="J52" i="1" s="1"/>
  <c r="J77" i="5"/>
  <c r="J93" i="5"/>
  <c r="J109" i="5"/>
  <c r="N74" i="6"/>
  <c r="N90" i="6"/>
  <c r="N106" i="6"/>
  <c r="N72" i="4"/>
  <c r="N88" i="4"/>
  <c r="N104" i="4"/>
  <c r="J31" i="5"/>
  <c r="J51" i="1" s="1"/>
  <c r="J46" i="5"/>
  <c r="J24" i="1" s="1"/>
  <c r="J62" i="5"/>
  <c r="J78" i="5"/>
  <c r="J94" i="5"/>
  <c r="N63" i="6"/>
  <c r="N79" i="6"/>
  <c r="N95" i="6"/>
  <c r="L110" i="1"/>
  <c r="N77" i="4"/>
  <c r="N93" i="4"/>
  <c r="N109" i="4"/>
  <c r="J34" i="5"/>
  <c r="J51" i="5"/>
  <c r="J35" i="1" s="1"/>
  <c r="J67" i="5"/>
  <c r="J83" i="5"/>
  <c r="J99" i="5"/>
  <c r="D44" i="10"/>
  <c r="I45" i="10"/>
  <c r="N46" i="10"/>
  <c r="I12" i="10"/>
  <c r="D18" i="10"/>
  <c r="D53" i="10"/>
  <c r="I54" i="10"/>
  <c r="I5" i="10"/>
  <c r="D7" i="10"/>
  <c r="D42" i="10"/>
  <c r="I43" i="10"/>
  <c r="N44" i="10"/>
  <c r="I10" i="10"/>
  <c r="D12" i="10"/>
  <c r="D51" i="10"/>
  <c r="I52" i="10"/>
  <c r="N53" i="10"/>
  <c r="D5" i="10"/>
  <c r="I22" i="10"/>
  <c r="N23" i="10"/>
  <c r="D24" i="10"/>
  <c r="I23" i="10"/>
  <c r="N24" i="10"/>
  <c r="D25" i="10"/>
  <c r="I28" i="10"/>
  <c r="N29" i="10"/>
  <c r="D30" i="10"/>
  <c r="I33" i="10"/>
  <c r="N34" i="10"/>
  <c r="D35" i="10"/>
  <c r="N76" i="6"/>
  <c r="N92" i="6"/>
  <c r="N108" i="6"/>
  <c r="N74" i="4"/>
  <c r="N90" i="4"/>
  <c r="N106" i="4"/>
  <c r="J32" i="5"/>
  <c r="J9" i="1" s="1"/>
  <c r="J48" i="5"/>
  <c r="J64" i="5"/>
  <c r="J80" i="5"/>
  <c r="J96" i="5"/>
  <c r="N65" i="6"/>
  <c r="N81" i="6"/>
  <c r="N97" i="6"/>
  <c r="J110" i="1"/>
  <c r="N75" i="4"/>
  <c r="N91" i="4"/>
  <c r="N107" i="4"/>
  <c r="J33" i="5"/>
  <c r="J56" i="1" s="1"/>
  <c r="J49" i="5"/>
  <c r="J60" i="1" s="1"/>
  <c r="J65" i="5"/>
  <c r="J81" i="5"/>
  <c r="J97" i="5"/>
  <c r="N62" i="6"/>
  <c r="N78" i="6"/>
  <c r="N94" i="6"/>
  <c r="K110" i="1"/>
  <c r="N76" i="4"/>
  <c r="N92" i="4"/>
  <c r="N108" i="4"/>
  <c r="J35" i="5"/>
  <c r="J41" i="1" s="1"/>
  <c r="J50" i="5"/>
  <c r="J66" i="5"/>
  <c r="J82" i="5"/>
  <c r="J98" i="5"/>
  <c r="N67" i="6"/>
  <c r="N83" i="6"/>
  <c r="N99" i="6"/>
  <c r="N65" i="4"/>
  <c r="N81" i="4"/>
  <c r="N97" i="4"/>
  <c r="J23" i="5"/>
  <c r="J39" i="5"/>
  <c r="J54" i="5"/>
  <c r="J71" i="5"/>
  <c r="J87" i="5"/>
  <c r="J103" i="5"/>
  <c r="N43" i="10"/>
  <c r="D46" i="10"/>
  <c r="I14" i="10"/>
  <c r="N27" i="10"/>
  <c r="D29" i="10"/>
  <c r="N22" i="10"/>
  <c r="N96" i="6"/>
  <c r="J21" i="5"/>
  <c r="J84" i="5"/>
  <c r="N101" i="6"/>
  <c r="J20" i="5"/>
  <c r="J85" i="5"/>
  <c r="N98" i="6"/>
  <c r="J22" i="5"/>
  <c r="J86" i="5"/>
  <c r="N103" i="6"/>
  <c r="J27" i="5"/>
  <c r="J53" i="1" s="1"/>
  <c r="J91" i="5"/>
  <c r="J18" i="5"/>
  <c r="J2" i="5"/>
  <c r="J9" i="5"/>
  <c r="J14" i="5"/>
  <c r="Y63" i="1"/>
  <c r="Y75" i="1"/>
  <c r="Y73" i="1"/>
  <c r="Y86" i="1"/>
  <c r="Y100" i="1"/>
  <c r="Y94" i="1"/>
  <c r="Y87" i="1"/>
  <c r="Y108" i="1"/>
  <c r="L99" i="1"/>
  <c r="K96" i="1"/>
  <c r="J93" i="1"/>
  <c r="L97" i="1"/>
  <c r="J100" i="1"/>
  <c r="L100" i="1"/>
  <c r="K89" i="1"/>
  <c r="J94" i="1"/>
  <c r="L89" i="1"/>
  <c r="J76" i="1"/>
  <c r="L109" i="1"/>
  <c r="K98" i="1"/>
  <c r="J73" i="1"/>
  <c r="L70" i="1"/>
  <c r="K67" i="1"/>
  <c r="K107" i="1"/>
  <c r="J104" i="1"/>
  <c r="L98" i="1"/>
  <c r="L79" i="1"/>
  <c r="K84" i="1"/>
  <c r="J105" i="1"/>
  <c r="K79" i="1"/>
  <c r="L96" i="1"/>
  <c r="K93" i="1"/>
  <c r="J82" i="1"/>
  <c r="L90" i="1"/>
  <c r="J10" i="5"/>
  <c r="J3" i="5"/>
  <c r="Y78" i="1"/>
  <c r="Y71" i="1"/>
  <c r="Y80" i="1"/>
  <c r="Y69" i="1"/>
  <c r="Y88" i="1"/>
  <c r="L67" i="1"/>
  <c r="K104" i="1"/>
  <c r="J101" i="1"/>
  <c r="L68" i="1"/>
  <c r="L108" i="1"/>
  <c r="J102" i="1"/>
  <c r="K86" i="1"/>
  <c r="K66" i="1"/>
  <c r="K106" i="1"/>
  <c r="L78" i="1"/>
  <c r="K75" i="1"/>
  <c r="J97" i="1"/>
  <c r="K87" i="1"/>
  <c r="K92" i="1"/>
  <c r="L105" i="1"/>
  <c r="L104" i="1"/>
  <c r="K101" i="1"/>
  <c r="K95" i="1"/>
  <c r="L76" i="1"/>
  <c r="J79" i="1"/>
  <c r="L74" i="1"/>
  <c r="J71" i="1"/>
  <c r="J107" i="1"/>
  <c r="J80" i="1"/>
  <c r="L81" i="1"/>
  <c r="K100" i="1"/>
  <c r="L72" i="1"/>
  <c r="J66" i="1"/>
  <c r="J92" i="1"/>
  <c r="I42" i="10"/>
  <c r="D11" i="10"/>
  <c r="N41" i="10"/>
  <c r="I26" i="10"/>
  <c r="D34" i="10"/>
  <c r="J68" i="5"/>
  <c r="J69" i="5"/>
  <c r="N82" i="6"/>
  <c r="N87" i="6"/>
  <c r="N101" i="4"/>
  <c r="J6" i="5"/>
  <c r="J17" i="5"/>
  <c r="J45" i="1" s="1"/>
  <c r="Y64" i="1"/>
  <c r="Y106" i="1"/>
  <c r="Y81" i="1"/>
  <c r="Y107" i="1"/>
  <c r="Y91" i="1"/>
  <c r="K80" i="1"/>
  <c r="J81" i="1"/>
  <c r="L92" i="1"/>
  <c r="J78" i="1"/>
  <c r="K103" i="1"/>
  <c r="K90" i="1"/>
  <c r="L102" i="1"/>
  <c r="K99" i="1"/>
  <c r="L71" i="1"/>
  <c r="K68" i="1"/>
  <c r="L80" i="1"/>
  <c r="K85" i="1"/>
  <c r="D48" i="10"/>
  <c r="I16" i="10"/>
  <c r="I47" i="10"/>
  <c r="D16" i="10"/>
  <c r="I7" i="10"/>
  <c r="D28" i="10"/>
  <c r="I32" i="10"/>
  <c r="D23" i="10"/>
  <c r="N62" i="4"/>
  <c r="J37" i="5"/>
  <c r="J100" i="5"/>
  <c r="N63" i="4"/>
  <c r="J36" i="5"/>
  <c r="J101" i="5"/>
  <c r="N64" i="4"/>
  <c r="J38" i="5"/>
  <c r="J102" i="5"/>
  <c r="N69" i="4"/>
  <c r="J42" i="5"/>
  <c r="J107" i="5"/>
  <c r="J13" i="5"/>
  <c r="Y66" i="1"/>
  <c r="Y76" i="1"/>
  <c r="Y82" i="1"/>
  <c r="Y70" i="1"/>
  <c r="K64" i="1"/>
  <c r="J83" i="1"/>
  <c r="K105" i="1"/>
  <c r="L77" i="1"/>
  <c r="K70" i="1"/>
  <c r="J72" i="1"/>
  <c r="L95" i="1"/>
  <c r="L64" i="1"/>
  <c r="J98" i="1"/>
  <c r="K73" i="1"/>
  <c r="L85" i="1"/>
  <c r="L86" i="1"/>
  <c r="L63" i="1"/>
  <c r="J91" i="1"/>
  <c r="J106" i="1"/>
  <c r="N80" i="6"/>
  <c r="N94" i="4"/>
  <c r="N85" i="6"/>
  <c r="N96" i="4"/>
  <c r="J75" i="5"/>
  <c r="Y105" i="1"/>
  <c r="Y83" i="1"/>
  <c r="Y97" i="1"/>
  <c r="L91" i="1"/>
  <c r="L106" i="1"/>
  <c r="J89" i="1"/>
  <c r="J87" i="1"/>
  <c r="J88" i="1"/>
  <c r="L82" i="1"/>
  <c r="J74" i="1"/>
  <c r="I49" i="10"/>
  <c r="D41" i="10"/>
  <c r="I9" i="10"/>
  <c r="N48" i="10"/>
  <c r="I40" i="10"/>
  <c r="D9" i="10"/>
  <c r="I27" i="10"/>
  <c r="N33" i="10"/>
  <c r="N64" i="6"/>
  <c r="N78" i="4"/>
  <c r="J53" i="5"/>
  <c r="J49" i="1" s="1"/>
  <c r="N69" i="6"/>
  <c r="N79" i="4"/>
  <c r="J52" i="5"/>
  <c r="J26" i="1" s="1"/>
  <c r="N66" i="6"/>
  <c r="N80" i="4"/>
  <c r="J55" i="5"/>
  <c r="N71" i="6"/>
  <c r="N85" i="4"/>
  <c r="J59" i="5"/>
  <c r="J4" i="1" s="1"/>
  <c r="J15" i="5"/>
  <c r="J38" i="1" s="1"/>
  <c r="J7" i="5"/>
  <c r="J11" i="5"/>
  <c r="Y65" i="1"/>
  <c r="Y104" i="1"/>
  <c r="Y85" i="1"/>
  <c r="Y72" i="1"/>
  <c r="Y89" i="1"/>
  <c r="Y67" i="1"/>
  <c r="Y90" i="1"/>
  <c r="Y96" i="1"/>
  <c r="Y102" i="1"/>
  <c r="L83" i="1"/>
  <c r="K72" i="1"/>
  <c r="J69" i="1"/>
  <c r="J95" i="1"/>
  <c r="L66" i="1"/>
  <c r="J70" i="1"/>
  <c r="K74" i="1"/>
  <c r="K91" i="1"/>
  <c r="L103" i="1"/>
  <c r="K69" i="1"/>
  <c r="N50" i="10"/>
  <c r="N28" i="10"/>
  <c r="N95" i="4"/>
  <c r="J70" i="5"/>
  <c r="J4" i="5"/>
  <c r="J8" i="5"/>
  <c r="J21" i="1" s="1"/>
  <c r="Y109" i="1"/>
  <c r="J85" i="1"/>
  <c r="K81" i="1"/>
  <c r="L93" i="1"/>
  <c r="K71" i="1"/>
  <c r="J67" i="1"/>
  <c r="J65" i="1"/>
  <c r="L73" i="1"/>
  <c r="J44" i="1"/>
  <c r="J27" i="1"/>
  <c r="J30" i="1"/>
  <c r="J15" i="1"/>
  <c r="J22" i="1"/>
  <c r="J46" i="1"/>
  <c r="J61" i="1"/>
  <c r="J33" i="1"/>
  <c r="J18" i="1"/>
  <c r="J11" i="1"/>
  <c r="J57" i="1"/>
  <c r="J14" i="1"/>
  <c r="J58" i="1"/>
  <c r="J19" i="1"/>
  <c r="J43" i="1"/>
  <c r="J16" i="1"/>
  <c r="J29" i="1"/>
  <c r="Y9" i="1"/>
  <c r="Y56" i="1"/>
  <c r="Y15" i="1"/>
  <c r="Y38" i="1"/>
  <c r="Y48" i="1"/>
  <c r="Y60" i="1"/>
  <c r="Y17" i="1"/>
  <c r="Y44" i="1"/>
  <c r="Y45" i="1"/>
  <c r="Y57" i="1"/>
  <c r="Y61" i="1"/>
  <c r="Y51" i="1"/>
  <c r="Y47" i="1"/>
  <c r="Y24" i="1"/>
  <c r="Y30" i="1"/>
  <c r="Y37" i="1"/>
  <c r="Y18" i="1"/>
  <c r="Y20" i="1"/>
  <c r="Y40" i="1"/>
  <c r="Y26" i="1"/>
  <c r="Y54" i="1"/>
  <c r="J48" i="1"/>
  <c r="J13" i="1"/>
  <c r="J31" i="1"/>
  <c r="Y33" i="1"/>
  <c r="J17" i="1"/>
  <c r="Y49" i="1"/>
  <c r="Y19" i="1"/>
  <c r="Y46" i="1"/>
  <c r="J54" i="1"/>
  <c r="Y32" i="1"/>
  <c r="Y59" i="1"/>
  <c r="J47" i="1"/>
  <c r="J28" i="1"/>
  <c r="Y23" i="1"/>
  <c r="Y35" i="1"/>
  <c r="Y53" i="1"/>
  <c r="Y8" i="1"/>
  <c r="Y16" i="1"/>
  <c r="Y36" i="1"/>
  <c r="Y42" i="1"/>
  <c r="Y22" i="1"/>
  <c r="J23" i="1"/>
  <c r="J25" i="1"/>
  <c r="J39" i="1"/>
  <c r="Y11" i="1"/>
  <c r="Y27" i="1"/>
  <c r="Y14" i="1"/>
  <c r="Y7" i="1"/>
  <c r="Y12" i="1"/>
  <c r="Y50" i="1"/>
  <c r="Y31" i="1"/>
  <c r="Y13" i="1"/>
  <c r="Y10" i="1"/>
  <c r="Y58" i="1"/>
  <c r="Y29" i="1"/>
  <c r="Y39" i="1"/>
  <c r="J12" i="1"/>
  <c r="J6" i="1" l="1"/>
  <c r="J7" i="1"/>
  <c r="J3" i="1"/>
  <c r="J5" i="1"/>
  <c r="M85" i="1"/>
  <c r="M78" i="1"/>
  <c r="X21" i="1"/>
  <c r="Y21" i="1" s="1"/>
  <c r="X55" i="1"/>
  <c r="Y55" i="1" s="1"/>
  <c r="X52" i="1"/>
  <c r="Y52" i="1" s="1"/>
  <c r="X4" i="1"/>
  <c r="M67" i="1"/>
  <c r="M76" i="1"/>
  <c r="M108" i="1"/>
  <c r="J42" i="1"/>
  <c r="J50" i="1"/>
  <c r="J8" i="1"/>
  <c r="J10" i="1"/>
  <c r="J20" i="1"/>
  <c r="M69" i="1"/>
  <c r="M71" i="1"/>
  <c r="M102" i="1"/>
  <c r="M86" i="1"/>
  <c r="M97" i="1"/>
  <c r="M94" i="1"/>
  <c r="M65" i="1"/>
  <c r="M83" i="1"/>
  <c r="M87" i="1"/>
  <c r="M81" i="1"/>
  <c r="M70" i="1"/>
  <c r="N2" i="4"/>
  <c r="L17" i="1" s="1"/>
  <c r="N57" i="4"/>
  <c r="L36" i="1" s="1"/>
  <c r="N33" i="4"/>
  <c r="L56" i="1" s="1"/>
  <c r="N51" i="4"/>
  <c r="L35" i="1" s="1"/>
  <c r="N36" i="4"/>
  <c r="N28" i="4"/>
  <c r="N47" i="4"/>
  <c r="L58" i="1" s="1"/>
  <c r="N56" i="4"/>
  <c r="L46" i="1" s="1"/>
  <c r="N34" i="4"/>
  <c r="N61" i="4"/>
  <c r="L52" i="1" s="1"/>
  <c r="N37" i="4"/>
  <c r="L43" i="1" s="1"/>
  <c r="N55" i="4"/>
  <c r="L44" i="1" s="1"/>
  <c r="N18" i="4"/>
  <c r="N14" i="4"/>
  <c r="N16" i="4"/>
  <c r="N9" i="4"/>
  <c r="N25" i="4"/>
  <c r="L32" i="1" s="1"/>
  <c r="N39" i="4"/>
  <c r="L61" i="1" s="1"/>
  <c r="N24" i="4"/>
  <c r="N29" i="4"/>
  <c r="L34" i="1" s="1"/>
  <c r="N22" i="4"/>
  <c r="L14" i="1" s="1"/>
  <c r="N15" i="4"/>
  <c r="N5" i="4"/>
  <c r="L55" i="1" s="1"/>
  <c r="N3" i="4"/>
  <c r="L25" i="1" s="1"/>
  <c r="N41" i="4"/>
  <c r="L59" i="1" s="1"/>
  <c r="N59" i="4"/>
  <c r="N35" i="4"/>
  <c r="L41" i="1" s="1"/>
  <c r="N20" i="4"/>
  <c r="L11" i="1" s="1"/>
  <c r="N54" i="4"/>
  <c r="N31" i="4"/>
  <c r="L51" i="1" s="1"/>
  <c r="N40" i="4"/>
  <c r="L19" i="1" s="1"/>
  <c r="N58" i="4"/>
  <c r="N44" i="4"/>
  <c r="L20" i="1" s="1"/>
  <c r="N21" i="4"/>
  <c r="L50" i="1" s="1"/>
  <c r="N38" i="4"/>
  <c r="L33" i="1" s="1"/>
  <c r="N13" i="4"/>
  <c r="N7" i="4"/>
  <c r="N10" i="4"/>
  <c r="N19" i="4"/>
  <c r="L54" i="1" s="1"/>
  <c r="N42" i="4"/>
  <c r="N60" i="4"/>
  <c r="N49" i="4"/>
  <c r="L60" i="1" s="1"/>
  <c r="N43" i="4"/>
  <c r="L27" i="1" s="1"/>
  <c r="N46" i="4"/>
  <c r="L24" i="1" s="1"/>
  <c r="N6" i="4"/>
  <c r="N17" i="4"/>
  <c r="N53" i="4"/>
  <c r="L49" i="1" s="1"/>
  <c r="N50" i="4"/>
  <c r="L29" i="1" s="1"/>
  <c r="N12" i="4"/>
  <c r="L39" i="1" s="1"/>
  <c r="N48" i="4"/>
  <c r="N45" i="4"/>
  <c r="L62" i="1" s="1"/>
  <c r="N11" i="4"/>
  <c r="N26" i="4"/>
  <c r="L18" i="1" s="1"/>
  <c r="N27" i="4"/>
  <c r="L53" i="1" s="1"/>
  <c r="N23" i="4"/>
  <c r="L57" i="1" s="1"/>
  <c r="N52" i="4"/>
  <c r="L26" i="1" s="1"/>
  <c r="N4" i="4"/>
  <c r="L28" i="1" s="1"/>
  <c r="N32" i="4"/>
  <c r="L9" i="1" s="1"/>
  <c r="N30" i="4"/>
  <c r="N8" i="4"/>
  <c r="M88" i="1"/>
  <c r="M91" i="1"/>
  <c r="M72" i="1"/>
  <c r="M92" i="1"/>
  <c r="M82" i="1"/>
  <c r="M105" i="1"/>
  <c r="M104" i="1"/>
  <c r="M73" i="1"/>
  <c r="M100" i="1"/>
  <c r="M90" i="1"/>
  <c r="M68" i="1"/>
  <c r="M64" i="1"/>
  <c r="M99" i="1"/>
  <c r="M96" i="1"/>
  <c r="M98" i="1"/>
  <c r="M66" i="1"/>
  <c r="M80" i="1"/>
  <c r="M79" i="1"/>
  <c r="M84" i="1"/>
  <c r="M63" i="1"/>
  <c r="M75" i="1"/>
  <c r="M109" i="1"/>
  <c r="M106" i="1"/>
  <c r="M110" i="1"/>
  <c r="N11" i="6"/>
  <c r="N38" i="6"/>
  <c r="N28" i="6"/>
  <c r="K8" i="1" s="1"/>
  <c r="N20" i="6"/>
  <c r="K11" i="1" s="1"/>
  <c r="N39" i="6"/>
  <c r="N18" i="6"/>
  <c r="N8" i="6"/>
  <c r="K21" i="1" s="1"/>
  <c r="N56" i="6"/>
  <c r="K46" i="1" s="1"/>
  <c r="N7" i="6"/>
  <c r="N52" i="6"/>
  <c r="K26" i="1" s="1"/>
  <c r="N45" i="6"/>
  <c r="K62" i="1" s="1"/>
  <c r="N19" i="6"/>
  <c r="K54" i="1" s="1"/>
  <c r="N42" i="6"/>
  <c r="N33" i="6"/>
  <c r="K56" i="1" s="1"/>
  <c r="N24" i="6"/>
  <c r="K37" i="1" s="1"/>
  <c r="N6" i="6"/>
  <c r="N46" i="6"/>
  <c r="K24" i="1" s="1"/>
  <c r="N41" i="6"/>
  <c r="K59" i="1" s="1"/>
  <c r="N54" i="6"/>
  <c r="N21" i="6"/>
  <c r="K50" i="1" s="1"/>
  <c r="N26" i="6"/>
  <c r="N60" i="6"/>
  <c r="N43" i="6"/>
  <c r="K27" i="1" s="1"/>
  <c r="N22" i="6"/>
  <c r="K14" i="1" s="1"/>
  <c r="N12" i="6"/>
  <c r="K39" i="1" s="1"/>
  <c r="N5" i="6"/>
  <c r="K55" i="1" s="1"/>
  <c r="N14" i="6"/>
  <c r="N2" i="6"/>
  <c r="K17" i="1" s="1"/>
  <c r="N48" i="6"/>
  <c r="N30" i="6"/>
  <c r="N47" i="6"/>
  <c r="K58" i="1" s="1"/>
  <c r="N37" i="6"/>
  <c r="K43" i="1" s="1"/>
  <c r="N29" i="6"/>
  <c r="K34" i="1" s="1"/>
  <c r="N50" i="6"/>
  <c r="K29" i="1" s="1"/>
  <c r="N27" i="6"/>
  <c r="N16" i="6"/>
  <c r="N9" i="6"/>
  <c r="N23" i="6"/>
  <c r="K57" i="1" s="1"/>
  <c r="N53" i="6"/>
  <c r="K49" i="1" s="1"/>
  <c r="N51" i="6"/>
  <c r="K35" i="1" s="1"/>
  <c r="N32" i="6"/>
  <c r="K9" i="1" s="1"/>
  <c r="N31" i="6"/>
  <c r="K51" i="1" s="1"/>
  <c r="M51" i="1" s="1"/>
  <c r="N13" i="6"/>
  <c r="N10" i="6"/>
  <c r="N57" i="6"/>
  <c r="K36" i="1" s="1"/>
  <c r="N36" i="6"/>
  <c r="N17" i="6"/>
  <c r="N61" i="6"/>
  <c r="K52" i="1" s="1"/>
  <c r="N3" i="6"/>
  <c r="K25" i="1" s="1"/>
  <c r="N35" i="6"/>
  <c r="K41" i="1" s="1"/>
  <c r="N59" i="6"/>
  <c r="N58" i="6"/>
  <c r="N55" i="6"/>
  <c r="K44" i="1" s="1"/>
  <c r="N34" i="6"/>
  <c r="K7" i="1" s="1"/>
  <c r="N15" i="6"/>
  <c r="N49" i="6"/>
  <c r="K60" i="1" s="1"/>
  <c r="N44" i="6"/>
  <c r="K20" i="1" s="1"/>
  <c r="N25" i="6"/>
  <c r="N4" i="6"/>
  <c r="K28" i="1" s="1"/>
  <c r="N40" i="6"/>
  <c r="K19" i="1" s="1"/>
  <c r="M95" i="1"/>
  <c r="M74" i="1"/>
  <c r="M89" i="1"/>
  <c r="M107" i="1"/>
  <c r="M101" i="1"/>
  <c r="M93" i="1"/>
  <c r="M103" i="1"/>
  <c r="M77" i="1"/>
  <c r="L8" i="1" l="1"/>
  <c r="Y5" i="1"/>
  <c r="Y6" i="1"/>
  <c r="Y3" i="1"/>
  <c r="L7" i="1"/>
  <c r="M7" i="1" s="1"/>
  <c r="M58" i="1"/>
  <c r="Y4" i="1"/>
  <c r="M20" i="1"/>
  <c r="M52" i="1"/>
  <c r="M19" i="1"/>
  <c r="M43" i="1"/>
  <c r="M60" i="1"/>
  <c r="M14" i="1"/>
  <c r="M56" i="1"/>
  <c r="M41" i="1"/>
  <c r="M55" i="1"/>
  <c r="M11" i="1"/>
  <c r="M35" i="1"/>
  <c r="M59" i="1"/>
  <c r="M29" i="1"/>
  <c r="M26" i="1"/>
  <c r="M34" i="1"/>
  <c r="M44" i="1"/>
  <c r="M25" i="1"/>
  <c r="M57" i="1"/>
  <c r="M54" i="1"/>
  <c r="M46" i="1"/>
  <c r="M24" i="1"/>
  <c r="M49" i="1"/>
  <c r="M27" i="1"/>
  <c r="M62" i="1"/>
  <c r="M9" i="1"/>
  <c r="L13" i="1"/>
  <c r="L40" i="1"/>
  <c r="L37" i="1"/>
  <c r="M37" i="1" s="1"/>
  <c r="L10" i="1"/>
  <c r="L47" i="1"/>
  <c r="L6" i="1"/>
  <c r="M8" i="1"/>
  <c r="L45" i="1"/>
  <c r="L16" i="1"/>
  <c r="L3" i="1"/>
  <c r="L15" i="1"/>
  <c r="L48" i="1"/>
  <c r="L12" i="1"/>
  <c r="L42" i="1"/>
  <c r="L22" i="1"/>
  <c r="L21" i="1"/>
  <c r="M21" i="1" s="1"/>
  <c r="L31" i="1"/>
  <c r="L5" i="1"/>
  <c r="L38" i="1"/>
  <c r="L30" i="1"/>
  <c r="K18" i="1"/>
  <c r="M18" i="1" s="1"/>
  <c r="K53" i="1"/>
  <c r="M53" i="1" s="1"/>
  <c r="K3" i="1"/>
  <c r="K15" i="1"/>
  <c r="K42" i="1"/>
  <c r="K22" i="1"/>
  <c r="K13" i="1"/>
  <c r="K40" i="1"/>
  <c r="K48" i="1"/>
  <c r="K12" i="1"/>
  <c r="K61" i="1"/>
  <c r="M61" i="1" s="1"/>
  <c r="K33" i="1"/>
  <c r="M33" i="1" s="1"/>
  <c r="K10" i="1"/>
  <c r="K32" i="1"/>
  <c r="M32" i="1" s="1"/>
  <c r="K47" i="1"/>
  <c r="K6" i="1"/>
  <c r="K31" i="1"/>
  <c r="K5" i="1"/>
  <c r="K38" i="1"/>
  <c r="K30" i="1"/>
  <c r="M36" i="1"/>
  <c r="M17" i="1"/>
  <c r="M50" i="1"/>
  <c r="M39" i="1"/>
  <c r="M28" i="1"/>
  <c r="K16" i="1"/>
  <c r="K45" i="1"/>
  <c r="L4" i="1"/>
  <c r="L23" i="1"/>
  <c r="K4" i="1"/>
  <c r="K23" i="1"/>
  <c r="M31" i="1" l="1"/>
  <c r="M30" i="1"/>
  <c r="M38" i="1"/>
  <c r="M5" i="1"/>
  <c r="M45" i="1"/>
  <c r="M15" i="1"/>
  <c r="M3" i="1"/>
  <c r="M6" i="1"/>
  <c r="M40" i="1"/>
  <c r="M22" i="1"/>
  <c r="M10" i="1"/>
  <c r="M48" i="1"/>
  <c r="M42" i="1"/>
  <c r="M16" i="1"/>
  <c r="M12" i="1"/>
  <c r="M47" i="1"/>
  <c r="M13" i="1"/>
  <c r="M4" i="1"/>
  <c r="M23" i="1"/>
  <c r="N16" i="1" l="1"/>
  <c r="N4" i="1"/>
  <c r="N27" i="1"/>
  <c r="N110" i="1"/>
  <c r="N15" i="1"/>
  <c r="N43" i="1"/>
  <c r="N46" i="1"/>
  <c r="N17" i="1"/>
  <c r="N28" i="1"/>
  <c r="N25" i="1"/>
  <c r="N52" i="1"/>
  <c r="N57" i="1"/>
  <c r="N33" i="1"/>
  <c r="N36" i="1"/>
  <c r="N34" i="1"/>
  <c r="N40" i="1"/>
  <c r="N62" i="1"/>
  <c r="N60" i="1"/>
  <c r="N14" i="1"/>
  <c r="N30" i="1"/>
  <c r="N19" i="1"/>
  <c r="N54" i="1"/>
  <c r="N22" i="1"/>
  <c r="N45" i="1"/>
  <c r="N7" i="1"/>
  <c r="N24" i="1"/>
  <c r="N49" i="1"/>
  <c r="N47" i="1"/>
  <c r="N48" i="1"/>
  <c r="N6" i="1"/>
  <c r="N5" i="1"/>
  <c r="N59" i="1"/>
  <c r="N53" i="1"/>
  <c r="N8" i="1"/>
  <c r="N55" i="1"/>
  <c r="N37" i="1"/>
  <c r="N11" i="1"/>
  <c r="N9" i="1"/>
  <c r="N39" i="1"/>
  <c r="N56" i="1"/>
  <c r="N13" i="1"/>
  <c r="N42" i="1"/>
  <c r="N41" i="1"/>
  <c r="N23" i="1"/>
  <c r="N12" i="1"/>
  <c r="N10" i="1"/>
  <c r="N85" i="1"/>
  <c r="N89" i="1"/>
  <c r="N72" i="1"/>
  <c r="N76" i="1"/>
  <c r="N96" i="1"/>
  <c r="N69" i="1"/>
  <c r="N109" i="1"/>
  <c r="N20" i="1"/>
  <c r="N100" i="1"/>
  <c r="N86" i="1"/>
  <c r="N79" i="1"/>
  <c r="N73" i="1"/>
  <c r="N102" i="1"/>
  <c r="N98" i="1"/>
  <c r="N81" i="1"/>
  <c r="N103" i="1"/>
  <c r="N91" i="1"/>
  <c r="N67" i="1"/>
  <c r="N90" i="1"/>
  <c r="N75" i="1"/>
  <c r="N82" i="1"/>
  <c r="N78" i="1"/>
  <c r="N105" i="1"/>
  <c r="N63" i="1"/>
  <c r="N92" i="1"/>
  <c r="N108" i="1"/>
  <c r="N68" i="1"/>
  <c r="N94" i="1"/>
  <c r="N84" i="1"/>
  <c r="N87" i="1"/>
  <c r="N106" i="1"/>
  <c r="N101" i="1"/>
  <c r="N80" i="1"/>
  <c r="N88" i="1"/>
  <c r="N58" i="1"/>
  <c r="N77" i="1"/>
  <c r="N66" i="1"/>
  <c r="N70" i="1"/>
  <c r="N104" i="1"/>
  <c r="N71" i="1"/>
  <c r="N51" i="1"/>
  <c r="N97" i="1"/>
  <c r="N93" i="1"/>
  <c r="N95" i="1"/>
  <c r="N99" i="1"/>
  <c r="N83" i="1"/>
  <c r="N74" i="1"/>
  <c r="N107" i="1"/>
  <c r="N64" i="1"/>
  <c r="N65" i="1"/>
  <c r="N38" i="1"/>
  <c r="N44" i="1"/>
  <c r="N32" i="1"/>
  <c r="N61" i="1"/>
  <c r="N29" i="1"/>
  <c r="N50" i="1"/>
  <c r="N26" i="1"/>
  <c r="N21" i="1"/>
  <c r="N18" i="1"/>
  <c r="N35" i="1"/>
  <c r="N31" i="1"/>
  <c r="N3" i="1"/>
  <c r="D4" i="10"/>
</calcChain>
</file>

<file path=xl/sharedStrings.xml><?xml version="1.0" encoding="utf-8"?>
<sst xmlns="http://schemas.openxmlformats.org/spreadsheetml/2006/main" count="165" uniqueCount="96">
  <si>
    <t>Version Number</t>
  </si>
  <si>
    <r>
      <rPr>
        <b/>
        <i/>
        <sz val="20"/>
        <color theme="1"/>
        <rFont val="Calibri"/>
        <family val="2"/>
        <scheme val="minor"/>
      </rPr>
      <t>FIRST® LEGO</t>
    </r>
    <r>
      <rPr>
        <b/>
        <sz val="20"/>
        <color theme="1"/>
        <rFont val="Calibri"/>
        <family val="2"/>
      </rPr>
      <t>®</t>
    </r>
    <r>
      <rPr>
        <b/>
        <sz val="20"/>
        <color theme="1"/>
        <rFont val="Calibri"/>
        <family val="2"/>
        <scheme val="minor"/>
      </rPr>
      <t xml:space="preserve"> League Challenge Official Judging Software</t>
    </r>
  </si>
  <si>
    <t>Team Number</t>
  </si>
  <si>
    <t>Team Name</t>
  </si>
  <si>
    <t>Coach</t>
  </si>
  <si>
    <t>Room</t>
  </si>
  <si>
    <t>Number of Teams</t>
  </si>
  <si>
    <t>Number of Teams Advancing</t>
  </si>
  <si>
    <t>Team Information</t>
  </si>
  <si>
    <t>Robot Game</t>
  </si>
  <si>
    <t>Judging</t>
  </si>
  <si>
    <t>Overall</t>
  </si>
  <si>
    <t>Awards &amp; Advancement</t>
  </si>
  <si>
    <t>Testing Items (Info Only)</t>
  </si>
  <si>
    <t>Comments</t>
  </si>
  <si>
    <t>R1</t>
  </si>
  <si>
    <t>R2</t>
  </si>
  <si>
    <t>R3</t>
  </si>
  <si>
    <t>R4</t>
  </si>
  <si>
    <t>R5</t>
  </si>
  <si>
    <t>Max</t>
  </si>
  <si>
    <t>Robot Game Rank</t>
  </si>
  <si>
    <t>Core Values Rank</t>
  </si>
  <si>
    <t>Innovation Project Rank</t>
  </si>
  <si>
    <t>Robot Design Rank</t>
  </si>
  <si>
    <t>Champion's Score</t>
  </si>
  <si>
    <t>Champion's Rank</t>
  </si>
  <si>
    <t>Breakthrough</t>
  </si>
  <si>
    <t>Rising All-Star</t>
  </si>
  <si>
    <t>Motivate</t>
  </si>
  <si>
    <t>Award</t>
  </si>
  <si>
    <t>Award Place</t>
  </si>
  <si>
    <t>Advance?</t>
  </si>
  <si>
    <t>Core Values Score</t>
  </si>
  <si>
    <t>Innovattion Project Score</t>
  </si>
  <si>
    <t>Robot Design Score</t>
  </si>
  <si>
    <t>Overall Score - Geometric Mean</t>
  </si>
  <si>
    <t>Overall Ranking - Geometric Mean</t>
  </si>
  <si>
    <t>Champion's</t>
  </si>
  <si>
    <t>YES</t>
  </si>
  <si>
    <t>Core Values</t>
  </si>
  <si>
    <t>NO</t>
  </si>
  <si>
    <t>Innovation Project</t>
  </si>
  <si>
    <t>Robot Design</t>
  </si>
  <si>
    <t>Engineering Excellence</t>
  </si>
  <si>
    <t>rank</t>
  </si>
  <si>
    <t>team</t>
  </si>
  <si>
    <t>total</t>
  </si>
  <si>
    <t>Discovery</t>
  </si>
  <si>
    <t>Innovation</t>
  </si>
  <si>
    <t>Impact</t>
  </si>
  <si>
    <t>Inclusion</t>
  </si>
  <si>
    <t>Teamwork</t>
  </si>
  <si>
    <t>Fun</t>
  </si>
  <si>
    <t>Breakthrough Selection</t>
  </si>
  <si>
    <t>Rising All-Star Selection</t>
  </si>
  <si>
    <t>Motivate Selection</t>
  </si>
  <si>
    <t>Identify - Problem</t>
  </si>
  <si>
    <t>Identify - Research</t>
  </si>
  <si>
    <t>Design - Ideas</t>
  </si>
  <si>
    <t>Design - Planning</t>
  </si>
  <si>
    <t>Create - Solution</t>
  </si>
  <si>
    <t>Create - Model</t>
  </si>
  <si>
    <t>Iterate - Sharing</t>
  </si>
  <si>
    <t>Iterate - Improve</t>
  </si>
  <si>
    <t>Communicate - Engaging</t>
  </si>
  <si>
    <t>Communicate - Impact</t>
  </si>
  <si>
    <t>Innovation Project Score</t>
  </si>
  <si>
    <t>GIA Score</t>
  </si>
  <si>
    <t>Identify - Strategy</t>
  </si>
  <si>
    <t>Identify - Building and Coding</t>
  </si>
  <si>
    <t>Design - Workplan</t>
  </si>
  <si>
    <t>Design - Innovative Features</t>
  </si>
  <si>
    <t>Create - Functionality</t>
  </si>
  <si>
    <t>Create - Code</t>
  </si>
  <si>
    <t>Iterate - Testing</t>
  </si>
  <si>
    <t>Communicate - Design Process</t>
  </si>
  <si>
    <t>Communicate - Involvement</t>
  </si>
  <si>
    <t>Advancement</t>
  </si>
  <si>
    <t>Deliberated Rank</t>
  </si>
  <si>
    <t>Rank</t>
  </si>
  <si>
    <t>Team</t>
  </si>
  <si>
    <t>Highest</t>
  </si>
  <si>
    <t>v1.0</t>
  </si>
  <si>
    <t>1st</t>
  </si>
  <si>
    <t>2nd</t>
  </si>
  <si>
    <t>3rd</t>
  </si>
  <si>
    <t>4th</t>
  </si>
  <si>
    <t>ROBOKTAT</t>
  </si>
  <si>
    <t>RoboGo 5vos</t>
  </si>
  <si>
    <t>FRT</t>
  </si>
  <si>
    <t>SG2020</t>
  </si>
  <si>
    <t xml:space="preserve">ANK Robot Team	</t>
  </si>
  <si>
    <t xml:space="preserve">Boglári gamerek	</t>
  </si>
  <si>
    <t>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</si>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</sst>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scheme val="minor"/>
    </font>
    <font>
      <b/>
      <sz val="16"/>
      <color theme="1"/>
      <name val="Calibri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0" tint="-0.3499862666707357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16DB6"/>
        <bgColor indexed="64"/>
      </patternFill>
    </fill>
    <fill>
      <patternFill patternType="solid">
        <fgColor rgb="FFE40613"/>
        <bgColor indexed="64"/>
      </patternFill>
    </fill>
    <fill>
      <patternFill patternType="solid">
        <fgColor rgb="FF00963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2CCFE"/>
        <bgColor indexed="64"/>
      </patternFill>
    </fill>
    <fill>
      <patternFill patternType="solid">
        <fgColor rgb="FFFC9297"/>
        <bgColor indexed="64"/>
      </patternFill>
    </fill>
    <fill>
      <patternFill patternType="solid">
        <fgColor rgb="FF43FF9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D890CA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4" fillId="9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1" fontId="12" fillId="8" borderId="1" xfId="0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textRotation="90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/>
    <xf numFmtId="0" fontId="16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164" fontId="5" fillId="0" borderId="0" xfId="0" applyNumberFormat="1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center"/>
    </xf>
    <xf numFmtId="0" fontId="14" fillId="0" borderId="0" xfId="0" applyFont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textRotation="90" wrapText="1"/>
    </xf>
    <xf numFmtId="0" fontId="5" fillId="0" borderId="0" xfId="0" applyFont="1" applyAlignment="1" applyProtection="1">
      <alignment horizontal="center" vertical="center"/>
    </xf>
    <xf numFmtId="0" fontId="0" fillId="0" borderId="0" xfId="0" applyNumberFormat="1" applyProtection="1"/>
    <xf numFmtId="2" fontId="0" fillId="0" borderId="0" xfId="0" applyNumberFormat="1" applyProtection="1"/>
    <xf numFmtId="1" fontId="0" fillId="0" borderId="0" xfId="0" applyNumberFormat="1" applyProtection="1"/>
    <xf numFmtId="1" fontId="17" fillId="0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left" vertical="center"/>
    </xf>
    <xf numFmtId="1" fontId="17" fillId="0" borderId="0" xfId="0" applyNumberFormat="1" applyFont="1" applyFill="1" applyAlignment="1" applyProtection="1">
      <alignment horizontal="center" vertical="center"/>
    </xf>
    <xf numFmtId="1" fontId="18" fillId="0" borderId="0" xfId="0" applyNumberFormat="1" applyFont="1" applyFill="1" applyAlignment="1" applyProtection="1">
      <alignment horizontal="center" vertical="center"/>
    </xf>
    <xf numFmtId="164" fontId="18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164" fontId="17" fillId="0" borderId="0" xfId="0" applyNumberFormat="1" applyFont="1" applyFill="1" applyAlignment="1" applyProtection="1">
      <alignment horizontal="center" vertical="center"/>
      <protection locked="0"/>
    </xf>
    <xf numFmtId="2" fontId="17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NumberFormat="1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vertical="center"/>
      <protection locked="0"/>
    </xf>
    <xf numFmtId="164" fontId="17" fillId="0" borderId="0" xfId="0" applyNumberFormat="1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  <protection locked="0"/>
    </xf>
    <xf numFmtId="0" fontId="4" fillId="9" borderId="0" xfId="0" applyFont="1" applyFill="1" applyBorder="1" applyAlignment="1" applyProtection="1">
      <alignment horizontal="center" vertical="center" wrapText="1"/>
    </xf>
    <xf numFmtId="0" fontId="4" fillId="9" borderId="0" xfId="0" applyFont="1" applyFill="1" applyBorder="1" applyAlignment="1" applyProtection="1">
      <alignment horizontal="center" vertical="center"/>
    </xf>
    <xf numFmtId="0" fontId="4" fillId="11" borderId="0" xfId="0" applyFont="1" applyFill="1" applyBorder="1" applyAlignment="1" applyProtection="1">
      <alignment horizontal="center" vertical="center" textRotation="90"/>
    </xf>
    <xf numFmtId="0" fontId="12" fillId="6" borderId="0" xfId="0" applyFont="1" applyFill="1" applyBorder="1" applyAlignment="1" applyProtection="1">
      <alignment horizontal="center" vertical="center" textRotation="90"/>
    </xf>
    <xf numFmtId="0" fontId="9" fillId="4" borderId="0" xfId="0" applyFont="1" applyFill="1" applyBorder="1" applyAlignment="1" applyProtection="1">
      <alignment horizontal="center" vertical="center" textRotation="90"/>
    </xf>
    <xf numFmtId="0" fontId="0" fillId="0" borderId="0" xfId="0" applyBorder="1"/>
    <xf numFmtId="0" fontId="10" fillId="3" borderId="0" xfId="0" applyFont="1" applyFill="1" applyBorder="1" applyAlignment="1" applyProtection="1">
      <alignment horizontal="center" vertical="center"/>
    </xf>
    <xf numFmtId="164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4" fillId="10" borderId="0" xfId="0" applyFont="1" applyFill="1" applyBorder="1" applyAlignment="1" applyProtection="1">
      <alignment horizontal="center" vertical="center" textRotation="90"/>
    </xf>
    <xf numFmtId="1" fontId="9" fillId="5" borderId="0" xfId="0" applyNumberFormat="1" applyFont="1" applyFill="1" applyBorder="1" applyAlignment="1" applyProtection="1">
      <alignment horizontal="center" vertical="center" textRotation="90"/>
    </xf>
    <xf numFmtId="0" fontId="9" fillId="5" borderId="0" xfId="0" applyFont="1" applyFill="1" applyBorder="1" applyAlignment="1" applyProtection="1">
      <alignment horizontal="center" vertical="center" textRotation="90"/>
    </xf>
    <xf numFmtId="1" fontId="10" fillId="3" borderId="0" xfId="0" applyNumberFormat="1" applyFont="1" applyFill="1" applyBorder="1" applyAlignment="1" applyProtection="1">
      <alignment horizontal="center" vertical="center"/>
    </xf>
    <xf numFmtId="1" fontId="9" fillId="7" borderId="0" xfId="0" applyNumberFormat="1" applyFont="1" applyFill="1" applyBorder="1" applyAlignment="1" applyProtection="1">
      <alignment horizontal="center" vertical="center" textRotation="90"/>
    </xf>
    <xf numFmtId="0" fontId="9" fillId="7" borderId="0" xfId="0" applyFont="1" applyFill="1" applyBorder="1" applyAlignment="1" applyProtection="1">
      <alignment horizontal="center" vertical="center" textRotation="90"/>
    </xf>
    <xf numFmtId="0" fontId="4" fillId="12" borderId="0" xfId="0" applyFont="1" applyFill="1" applyBorder="1" applyAlignment="1" applyProtection="1">
      <alignment horizontal="center" vertical="center" textRotation="90" wrapText="1"/>
    </xf>
    <xf numFmtId="1" fontId="9" fillId="17" borderId="0" xfId="0" applyNumberFormat="1" applyFont="1" applyFill="1" applyBorder="1" applyAlignment="1" applyProtection="1">
      <alignment horizontal="center" vertical="center" textRotation="90"/>
    </xf>
    <xf numFmtId="1" fontId="10" fillId="17" borderId="0" xfId="0" applyNumberFormat="1" applyFont="1" applyFill="1" applyBorder="1" applyAlignment="1" applyProtection="1">
      <alignment horizontal="center" vertical="center"/>
    </xf>
    <xf numFmtId="0" fontId="0" fillId="17" borderId="0" xfId="0" applyFill="1" applyBorder="1"/>
    <xf numFmtId="0" fontId="21" fillId="0" borderId="0" xfId="0" applyFont="1"/>
    <xf numFmtId="1" fontId="19" fillId="15" borderId="1" xfId="0" applyNumberFormat="1" applyFont="1" applyFill="1" applyBorder="1" applyAlignment="1" applyProtection="1">
      <alignment horizontal="center" vertical="center" textRotation="90" wrapText="1"/>
    </xf>
    <xf numFmtId="1" fontId="19" fillId="10" borderId="1" xfId="0" applyNumberFormat="1" applyFont="1" applyFill="1" applyBorder="1" applyAlignment="1" applyProtection="1">
      <alignment horizontal="center" vertical="center" textRotation="90" wrapText="1"/>
    </xf>
    <xf numFmtId="1" fontId="19" fillId="14" borderId="1" xfId="0" applyNumberFormat="1" applyFont="1" applyFill="1" applyBorder="1" applyAlignment="1" applyProtection="1">
      <alignment horizontal="center" vertical="center" textRotation="90" wrapText="1"/>
    </xf>
    <xf numFmtId="2" fontId="19" fillId="16" borderId="1" xfId="0" applyNumberFormat="1" applyFont="1" applyFill="1" applyBorder="1" applyAlignment="1" applyProtection="1">
      <alignment horizontal="center" vertical="center" textRotation="90" wrapText="1"/>
    </xf>
    <xf numFmtId="0" fontId="19" fillId="16" borderId="1" xfId="0" applyNumberFormat="1" applyFont="1" applyFill="1" applyBorder="1" applyAlignment="1" applyProtection="1">
      <alignment horizontal="center" vertical="center" textRotation="90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164" fontId="25" fillId="0" borderId="0" xfId="0" applyNumberFormat="1" applyFont="1" applyAlignment="1" applyProtection="1">
      <alignment horizontal="left" vertical="center"/>
    </xf>
    <xf numFmtId="164" fontId="24" fillId="0" borderId="0" xfId="0" applyNumberFormat="1" applyFont="1" applyAlignment="1" applyProtection="1">
      <alignment vertical="center"/>
    </xf>
    <xf numFmtId="164" fontId="24" fillId="0" borderId="0" xfId="0" applyNumberFormat="1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4" fillId="0" borderId="0" xfId="0" applyFont="1" applyBorder="1"/>
    <xf numFmtId="0" fontId="27" fillId="0" borderId="0" xfId="0" applyFont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ál" xfId="0" builtinId="0"/>
  </cellStyles>
  <dxfs count="153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16DB6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963F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E40613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7030A0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rgb="FF92D050"/>
        </left>
        <right style="thin">
          <color rgb="FF92D050"/>
        </right>
        <top/>
        <bottom/>
        <vertical style="thin">
          <color rgb="FF92D050"/>
        </vertical>
        <horizontal style="thin">
          <color rgb="FF92D050"/>
        </horizontal>
      </border>
      <protection locked="1" hidden="0"/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  <protection locked="1" hidden="0"/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rgb="FFE40613"/>
        </left>
        <right style="thin">
          <color rgb="FFE40613"/>
        </right>
        <top/>
        <bottom/>
        <vertical style="thin">
          <color rgb="FFE40613"/>
        </vertical>
        <horizontal style="thin">
          <color rgb="FFE40613"/>
        </horizontal>
      </border>
      <protection locked="1" hidden="0"/>
    </dxf>
    <dxf>
      <border>
        <bottom style="thin">
          <color auto="1"/>
        </bottom>
        <vertical/>
        <horizontal/>
      </border>
    </dxf>
    <dxf>
      <fill>
        <patternFill>
          <bgColor theme="5"/>
        </patternFill>
      </fill>
    </dxf>
    <dxf>
      <fill>
        <patternFill>
          <bgColor theme="2" tint="-9.9948118533890809E-2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fill>
        <patternFill>
          <bgColor rgb="FFFFFF99"/>
        </patternFill>
      </fill>
    </dxf>
    <dxf>
      <font>
        <b/>
        <i/>
        <color theme="0"/>
      </font>
      <fill>
        <patternFill>
          <bgColor rgb="FFC9B037"/>
        </patternFill>
      </fill>
    </dxf>
    <dxf>
      <font>
        <b/>
        <i/>
        <color theme="1"/>
      </font>
      <fill>
        <patternFill>
          <bgColor rgb="FFD7D7D7"/>
        </patternFill>
      </fill>
    </dxf>
    <dxf>
      <font>
        <b/>
        <i/>
        <color theme="0"/>
      </font>
      <fill>
        <patternFill patternType="solid">
          <fgColor auto="1"/>
          <bgColor rgb="FFAD8A5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darkHorizontal">
          <fgColor theme="0"/>
          <bgColor rgb="FFFFC000"/>
        </patternFill>
      </fill>
    </dxf>
    <dxf>
      <fill>
        <patternFill>
          <bgColor rgb="FF00B0F0"/>
        </patternFill>
      </fill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</dxf>
    <dxf>
      <border>
        <bottom style="thin">
          <color rgb="FF002060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AD8A56"/>
      <color rgb="FFD7D7D7"/>
      <color rgb="FFC9B037"/>
      <color rgb="FFD890CA"/>
      <color rgb="FF82CCFE"/>
      <color rgb="FFFF8181"/>
      <color rgb="FF016DB6"/>
      <color rgb="FF00963F"/>
      <color rgb="FFE4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urnamentData" displayName="TournamentData" ref="A2:Z110" totalsRowShown="0" headerRowDxfId="143" dataDxfId="141" headerRowBorderDxfId="142">
  <autoFilter ref="A2:Z110" xr:uid="{00000000-0009-0000-0100-000001000000}"/>
  <sortState ref="A3:Z110">
    <sortCondition ref="N2:N110"/>
  </sortState>
  <tableColumns count="26">
    <tableColumn id="1" xr3:uid="{00000000-0010-0000-0100-000001000000}" name="Team Number" dataDxfId="140"/>
    <tableColumn id="2" xr3:uid="{00000000-0010-0000-0100-000002000000}" name="Team Name" dataDxfId="139">
      <calculatedColumnFormula>IF(ISNA(INDEX(OfficialTeamList[Team Name],MATCH(TournamentData[[#This Row],[Team Number]], OfficialTeamList[Team Number],0))),"",INDEX(OfficialTeamList[Team Name],MATCH(TournamentData[[#This Row],[Team Number]], OfficialTeamList[Team Number],0)))</calculatedColumnFormula>
    </tableColumn>
    <tableColumn id="6" xr3:uid="{00000000-0010-0000-0100-000006000000}" name="R1" dataDxfId="138">
      <calculatedColumnFormula>IF(ISNA(INDEX('Robot Game Scores'!D:D,MATCH(TournamentData[[#This Row],[Team Number]], 'Robot Game Scores'!$B:$B,0))),0,INDEX('Robot Game Scores'!D:D,MATCH(TournamentData[[#This Row],[Team Number]], 'Robot Game Scores'!$B:$B,0)))</calculatedColumnFormula>
    </tableColumn>
    <tableColumn id="7" xr3:uid="{00000000-0010-0000-0100-000007000000}" name="R2" dataDxfId="137">
      <calculatedColumnFormula>IF(ISNA(INDEX('Robot Game Scores'!E:E,MATCH(TournamentData[[#This Row],[Team Number]], 'Robot Game Scores'!$B:$B,0))),0,INDEX('Robot Game Scores'!E:E,MATCH(TournamentData[[#This Row],[Team Number]], 'Robot Game Scores'!$B:$B,0)))</calculatedColumnFormula>
    </tableColumn>
    <tableColumn id="8" xr3:uid="{00000000-0010-0000-0100-000008000000}" name="R3" dataDxfId="136">
      <calculatedColumnFormula>IF(ISNA(INDEX('Robot Game Scores'!F:F,MATCH(TournamentData[[#This Row],[Team Number]], 'Robot Game Scores'!$B:$B,0))),0,INDEX('Robot Game Scores'!F:F,MATCH(TournamentData[[#This Row],[Team Number]], 'Robot Game Scores'!$B:$B,0)))</calculatedColumnFormula>
    </tableColumn>
    <tableColumn id="16" xr3:uid="{00000000-0010-0000-0100-000010000000}" name="R4" dataDxfId="135">
      <calculatedColumnFormula>IF(ISNA(INDEX('Robot Game Scores'!G:G,MATCH(TournamentData[[#This Row],[Team Number]], 'Robot Game Scores'!$B:$B,0))),0,INDEX('Robot Game Scores'!G:G,MATCH(TournamentData[[#This Row],[Team Number]], 'Robot Game Scores'!$B:$B,0)))</calculatedColumnFormula>
    </tableColumn>
    <tableColumn id="9" xr3:uid="{00000000-0010-0000-0100-000009000000}" name="R5" dataDxfId="134">
      <calculatedColumnFormula>IF(ISNA(INDEX('Robot Game Scores'!H:H,MATCH(TournamentData[[#This Row],[Team Number]], 'Robot Game Scores'!$B:$B,0))),0,INDEX('Robot Game Scores'!H:H,MATCH(TournamentData[[#This Row],[Team Number]], 'Robot Game Scores'!$B:$B,0)))</calculatedColumnFormula>
    </tableColumn>
    <tableColumn id="10" xr3:uid="{00000000-0010-0000-0100-00000A000000}" name="Max" dataDxfId="133">
      <calculatedColumnFormula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calculatedColumnFormula>
    </tableColumn>
    <tableColumn id="15" xr3:uid="{00000000-0010-0000-0100-00000F000000}" name="Robot Game Rank" dataDxfId="132">
      <calculatedColumnFormula>_xlfn.RANK.EQ(TournamentData[[#This Row],[Max]],TournamentData[Max])</calculatedColumnFormula>
    </tableColumn>
    <tableColumn id="3" xr3:uid="{00000000-0010-0000-0100-000003000000}" name="Core Values Rank" dataDxfId="131">
      <calculatedColumnFormula>IF(ISNA(INDEX(CoreValuesResults[Core Values Rank],MATCH(TournamentData[[#This Row],[Team Number]],CoreValuesResults[Team Number],0))),NumberOfTeams+1,INDEX(CoreValuesResults[Core Values Rank],MATCH(TournamentData[[#This Row],[Team Number]],CoreValuesResults[Team Number],0)))</calculatedColumnFormula>
    </tableColumn>
    <tableColumn id="4" xr3:uid="{00000000-0010-0000-0100-000004000000}" name="Innovation Project Rank" dataDxfId="130">
      <calculatedColumnFormula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calculatedColumnFormula>
    </tableColumn>
    <tableColumn id="5" xr3:uid="{00000000-0010-0000-0100-000005000000}" name="Robot Design Rank" dataDxfId="129">
      <calculatedColumnFormula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calculatedColumnFormula>
    </tableColumn>
    <tableColumn id="14" xr3:uid="{00000000-0010-0000-0100-00000E000000}" name="Champion's Score" dataDxfId="128">
      <calculatedColumnFormula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calculatedColumnFormula>
    </tableColumn>
    <tableColumn id="11" xr3:uid="{00000000-0010-0000-0100-00000B000000}" name="Champion's Rank" dataDxfId="127">
      <calculatedColumnFormula>IF(M3,RANK(M3,M$3:M$110,1)-COUNTIF(M$3:M$110,0),NumberOfTeams+1)</calculatedColumnFormula>
    </tableColumn>
    <tableColumn id="19" xr3:uid="{00000000-0010-0000-0100-000013000000}" name="Breakthrough" dataDxfId="126">
      <calculatedColumnFormula>IF(ISNA(INDEX(CoreValuesResults[Breakthrough Selection],MATCH(TournamentData[[#This Row],[Team Number]],CoreValuesResults[Team Number],0))),0, INDEX(CoreValuesResults[Breakthrough Selection],MATCH(TournamentData[[#This Row],[Team Number]],CoreValuesResults[Team Number],0)))</calculatedColumnFormula>
    </tableColumn>
    <tableColumn id="18" xr3:uid="{00000000-0010-0000-0100-000012000000}" name="Rising All-Star" dataDxfId="125">
      <calculatedColumnFormula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calculatedColumnFormula>
    </tableColumn>
    <tableColumn id="17" xr3:uid="{00000000-0010-0000-0100-000011000000}" name="Motivate" dataDxfId="124">
      <calculatedColumnFormula>IF(ISNA(INDEX(CoreValuesResults[Motivate Selection],MATCH(TournamentData[[#This Row],[Team Number]],CoreValuesResults[Team Number],0))),0, INDEX(CoreValuesResults[Motivate Selection],MATCH(TournamentData[[#This Row],[Team Number]],CoreValuesResults[Team Number],0)))</calculatedColumnFormula>
    </tableColumn>
    <tableColumn id="12" xr3:uid="{00000000-0010-0000-0100-00000C000000}" name="Award" dataDxfId="123"/>
    <tableColumn id="13" xr3:uid="{00000000-0010-0000-0100-00000D000000}" name="Award Place" dataDxfId="122"/>
    <tableColumn id="21" xr3:uid="{00000000-0010-0000-0100-000015000000}" name="Advance?" dataDxfId="121"/>
    <tableColumn id="28" xr3:uid="{00000000-0010-0000-0100-00001C000000}" name="Core Values Score" dataDxfId="120">
      <calculatedColumnFormula>IF(ISNA(INDEX(CoreValuesResults[Core Values Score],MATCH(TournamentData[[#This Row],[Team Number]],CoreValuesResults[Team Number],0))),0,INDEX(CoreValuesResults[Core Values Score],MATCH(TournamentData[[#This Row],[Team Number]],CoreValuesResults[Team Number],0)))</calculatedColumnFormula>
    </tableColumn>
    <tableColumn id="27" xr3:uid="{00000000-0010-0000-0100-00001B000000}" name="Innovattion Project Score" dataDxfId="119">
      <calculatedColumnFormula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calculatedColumnFormula>
    </tableColumn>
    <tableColumn id="26" xr3:uid="{00000000-0010-0000-0100-00001A000000}" name="Robot Design Score" dataDxfId="118">
      <calculatedColumnFormula>IF(ISNA(INDEX(RobotDesignResults[Robot Design Score],MATCH(TournamentData[[#This Row],[Team Number]],RobotDesignResults[Team Number],0))),0,INDEX(RobotDesignResults[Robot Design Score],MATCH(TournamentData[[#This Row],[Team Number]],RobotDesignResults[Team Number],0)))</calculatedColumnFormula>
    </tableColumn>
    <tableColumn id="25" xr3:uid="{00000000-0010-0000-0100-000019000000}" name="Overall Score - Geometric Mean" dataDxfId="117">
      <calculatedColumnFormula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calculatedColumnFormula>
    </tableColumn>
    <tableColumn id="24" xr3:uid="{00000000-0010-0000-0100-000018000000}" name="Overall Ranking - Geometric Mean" dataDxfId="116">
      <calculatedColumnFormula>IF(X3,_xlfn.RANK.EQ(X3,X$3:X$110,0),NumberOfTeams)</calculatedColumnFormula>
    </tableColumn>
    <tableColumn id="20" xr3:uid="{00000000-0010-0000-0100-000014000000}" name="Comments" dataDxfId="11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oreValuesResults" displayName="CoreValuesResults" ref="A1:M109" totalsRowShown="0" headerRowDxfId="105" dataDxfId="104">
  <autoFilter ref="A1:M109" xr:uid="{00000000-0009-0000-0100-000003000000}"/>
  <sortState ref="A2:M109">
    <sortCondition ref="A1:A109"/>
  </sortState>
  <tableColumns count="13">
    <tableColumn id="1" xr3:uid="{00000000-0010-0000-0200-000001000000}" name="Team Number" dataDxfId="103"/>
    <tableColumn id="2" xr3:uid="{00000000-0010-0000-0200-000002000000}" name="Team Name" dataDxfId="102">
      <calculatedColumnFormula>IF(ISNA(INDEX(OfficialTeamList[Team Name],MATCH(CoreValuesResults[[#This Row],[Team Number]], OfficialTeamList[Team Number],0))),"",INDEX(OfficialTeamList[Team Name],MATCH(CoreValuesResults[[#This Row],[Team Number]], OfficialTeamList[Team Number],0)))</calculatedColumnFormula>
    </tableColumn>
    <tableColumn id="3" xr3:uid="{00000000-0010-0000-0200-000003000000}" name="Discovery" dataDxfId="101">
      <calculatedColumnFormula>FLOOR(RAND()*5,1)</calculatedColumnFormula>
    </tableColumn>
    <tableColumn id="4" xr3:uid="{00000000-0010-0000-0200-000004000000}" name="Innovation" dataDxfId="100">
      <calculatedColumnFormula>FLOOR(RAND()*5,1)</calculatedColumnFormula>
    </tableColumn>
    <tableColumn id="5" xr3:uid="{00000000-0010-0000-0200-000005000000}" name="Impact" dataDxfId="99">
      <calculatedColumnFormula>FLOOR(RAND()*5,1)</calculatedColumnFormula>
    </tableColumn>
    <tableColumn id="11" xr3:uid="{00000000-0010-0000-0200-00000B000000}" name="Inclusion" dataDxfId="98">
      <calculatedColumnFormula>FLOOR(RAND()*5,1)</calculatedColumnFormula>
    </tableColumn>
    <tableColumn id="12" xr3:uid="{00000000-0010-0000-0200-00000C000000}" name="Teamwork" dataDxfId="97">
      <calculatedColumnFormula>FLOOR(RAND()*5,1)</calculatedColumnFormula>
    </tableColumn>
    <tableColumn id="13" xr3:uid="{00000000-0010-0000-0200-00000D000000}" name="Fun" dataDxfId="96">
      <calculatedColumnFormula>FLOOR(RAND()*5,1)</calculatedColumnFormula>
    </tableColumn>
    <tableColumn id="19" xr3:uid="{00000000-0010-0000-0200-000013000000}" name="Core Values Score" dataDxfId="95">
      <calculatedColumnFormula>SUM(CoreValuesResults[[#This Row],[Discovery]:[Fun]])</calculatedColumnFormula>
    </tableColumn>
    <tableColumn id="20" xr3:uid="{00000000-0010-0000-0200-000014000000}" name="Core Values Rank" dataDxfId="94">
      <calculatedColumnFormula>IF(CoreValuesResults[[#This Row],[Team Number]]&gt;0,MIN(_xlfn.RANK.EQ(CoreValuesResults[[#This Row],[Core Values Score]],CoreValuesResults[Core Values Score],0),NumberOfTeams),NumberOfTeams+1)</calculatedColumnFormula>
    </tableColumn>
    <tableColumn id="15" xr3:uid="{00000000-0010-0000-0200-00000F000000}" name="Breakthrough Selection" dataDxfId="93"/>
    <tableColumn id="16" xr3:uid="{00000000-0010-0000-0200-000010000000}" name="Rising All-Star Selection" dataDxfId="92"/>
    <tableColumn id="17" xr3:uid="{00000000-0010-0000-0200-000011000000}" name="Motivate Selection" dataDxfId="91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InnovationProjectResults" displayName="InnovationProjectResults" ref="A1:O109" totalsRowShown="0" headerRowDxfId="84" dataDxfId="83">
  <autoFilter ref="A1:O109" xr:uid="{00000000-0009-0000-0100-000004000000}"/>
  <sortState ref="A2:O109">
    <sortCondition ref="A1:A109"/>
  </sortState>
  <tableColumns count="15">
    <tableColumn id="1" xr3:uid="{00000000-0010-0000-0300-000001000000}" name="Team Number" dataDxfId="82"/>
    <tableColumn id="2" xr3:uid="{00000000-0010-0000-0300-000002000000}" name="Team Name" dataDxfId="81">
      <calculatedColumnFormula>IF(ISNA(INDEX(OfficialTeamList[Team Name],MATCH(InnovationProjectResults[[#This Row],[Team Number]], OfficialTeamList[Team Number],0))),"",INDEX(OfficialTeamList[Team Name],MATCH(InnovationProjectResults[[#This Row],[Team Number]], OfficialTeamList[Team Number],0)))</calculatedColumnFormula>
    </tableColumn>
    <tableColumn id="3" xr3:uid="{00000000-0010-0000-0300-000003000000}" name="Identify - Problem" dataDxfId="80">
      <calculatedColumnFormula>FLOOR(RAND()*5,1)</calculatedColumnFormula>
    </tableColumn>
    <tableColumn id="4" xr3:uid="{00000000-0010-0000-0300-000004000000}" name="Identify - Research" dataDxfId="79">
      <calculatedColumnFormula>FLOOR(RAND()*5,1)</calculatedColumnFormula>
    </tableColumn>
    <tableColumn id="5" xr3:uid="{00000000-0010-0000-0300-000005000000}" name="Design - Ideas" dataDxfId="78">
      <calculatedColumnFormula>FLOOR(RAND()*5,1)</calculatedColumnFormula>
    </tableColumn>
    <tableColumn id="7" xr3:uid="{00000000-0010-0000-0300-000007000000}" name="Design - Planning" dataDxfId="77">
      <calculatedColumnFormula>FLOOR(RAND()*5,1)</calculatedColumnFormula>
    </tableColumn>
    <tableColumn id="10" xr3:uid="{00000000-0010-0000-0300-00000A000000}" name="Create - Solution" dataDxfId="76">
      <calculatedColumnFormula>FLOOR(RAND()*5,1)</calculatedColumnFormula>
    </tableColumn>
    <tableColumn id="8" xr3:uid="{00000000-0010-0000-0300-000008000000}" name="Create - Model" dataDxfId="75">
      <calculatedColumnFormula>FLOOR(RAND()*5,1)</calculatedColumnFormula>
    </tableColumn>
    <tableColumn id="9" xr3:uid="{00000000-0010-0000-0300-000009000000}" name="Iterate - Sharing" dataDxfId="74">
      <calculatedColumnFormula>FLOOR(RAND()*5,1)</calculatedColumnFormula>
    </tableColumn>
    <tableColumn id="11" xr3:uid="{00000000-0010-0000-0300-00000B000000}" name="Iterate - Improve" dataDxfId="73">
      <calculatedColumnFormula>FLOOR(RAND()*5,1)</calculatedColumnFormula>
    </tableColumn>
    <tableColumn id="12" xr3:uid="{00000000-0010-0000-0300-00000C000000}" name="Communicate - Engaging" dataDxfId="72">
      <calculatedColumnFormula>FLOOR(RAND()*5,1)</calculatedColumnFormula>
    </tableColumn>
    <tableColumn id="13" xr3:uid="{00000000-0010-0000-0300-00000D000000}" name="Communicate - Impact" dataDxfId="71">
      <calculatedColumnFormula>FLOOR(RAND()*5,1)</calculatedColumnFormula>
    </tableColumn>
    <tableColumn id="19" xr3:uid="{00000000-0010-0000-0300-000013000000}" name="Innovation Project Score" dataDxfId="70">
      <calculatedColumnFormula>SUM(InnovationProjectResults[[#This Row],[Identify - Problem]:[Communicate - Impact]])</calculatedColumnFormula>
    </tableColumn>
    <tableColumn id="20" xr3:uid="{00000000-0010-0000-0300-000014000000}" name="Innovation Project Rank" dataDxfId="69">
      <calculatedColumnFormula>IF(InnovationProjectResults[[#This Row],[Team Number]]&gt;0,MIN(_xlfn.RANK.EQ(InnovationProjectResults[[#This Row],[Innovation Project Score]],InnovationProjectResults[Innovation Project Score],0),NumberOfTeams),NumberOfTeams+1)</calculatedColumnFormula>
    </tableColumn>
    <tableColumn id="6" xr3:uid="{00000000-0010-0000-0300-000006000000}" name="GIA Score" dataDxfId="68">
      <calculatedColumnFormula>SUM(InnovationProjectResults[[#This Row],[Design - Planning]:[Iterate - Sharing]])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RobotDesignResults" displayName="RobotDesignResults" ref="A1:N109" totalsRowShown="0" headerRowDxfId="63" dataDxfId="62">
  <autoFilter ref="A1:N109" xr:uid="{00000000-0009-0000-0100-000002000000}"/>
  <sortState ref="A2:N109">
    <sortCondition ref="A1:A109"/>
  </sortState>
  <tableColumns count="14">
    <tableColumn id="1" xr3:uid="{00000000-0010-0000-0400-000001000000}" name="Team Number" dataDxfId="61"/>
    <tableColumn id="2" xr3:uid="{00000000-0010-0000-0400-000002000000}" name="Team Name" dataDxfId="60">
      <calculatedColumnFormula>IF(ISNA(INDEX(OfficialTeamList[Team Name],MATCH(RobotDesignResults[[#This Row],[Team Number]], OfficialTeamList[Team Number],0))),"",INDEX(OfficialTeamList[Team Name],MATCH(RobotDesignResults[[#This Row],[Team Number]], OfficialTeamList[Team Number],0)))</calculatedColumnFormula>
    </tableColumn>
    <tableColumn id="3" xr3:uid="{00000000-0010-0000-0400-000003000000}" name="Identify - Strategy" dataDxfId="59">
      <calculatedColumnFormula>FLOOR(RAND()*5,1)</calculatedColumnFormula>
    </tableColumn>
    <tableColumn id="4" xr3:uid="{00000000-0010-0000-0400-000004000000}" name="Identify - Building and Coding" dataDxfId="58">
      <calculatedColumnFormula>FLOOR(RAND()*5,1)</calculatedColumnFormula>
    </tableColumn>
    <tableColumn id="5" xr3:uid="{00000000-0010-0000-0400-000005000000}" name="Design - Workplan" dataDxfId="57">
      <calculatedColumnFormula>FLOOR(RAND()*5,1)</calculatedColumnFormula>
    </tableColumn>
    <tableColumn id="7" xr3:uid="{00000000-0010-0000-0400-000007000000}" name="Design - Innovative Features" dataDxfId="56">
      <calculatedColumnFormula>FLOOR(RAND()*5,1)</calculatedColumnFormula>
    </tableColumn>
    <tableColumn id="6" xr3:uid="{00000000-0010-0000-0400-000006000000}" name="Create - Functionality" dataDxfId="55">
      <calculatedColumnFormula>FLOOR(RAND()*5,1)</calculatedColumnFormula>
    </tableColumn>
    <tableColumn id="8" xr3:uid="{00000000-0010-0000-0400-000008000000}" name="Create - Code" dataDxfId="54">
      <calculatedColumnFormula>FLOOR(RAND()*5,1)</calculatedColumnFormula>
    </tableColumn>
    <tableColumn id="9" xr3:uid="{00000000-0010-0000-0400-000009000000}" name="Iterate - Testing" dataDxfId="53">
      <calculatedColumnFormula>FLOOR(RAND()*5,1)</calculatedColumnFormula>
    </tableColumn>
    <tableColumn id="11" xr3:uid="{00000000-0010-0000-0400-00000B000000}" name="Iterate - Improve" dataDxfId="52">
      <calculatedColumnFormula>FLOOR(RAND()*5,1)</calculatedColumnFormula>
    </tableColumn>
    <tableColumn id="12" xr3:uid="{00000000-0010-0000-0400-00000C000000}" name="Communicate - Design Process" dataDxfId="51">
      <calculatedColumnFormula>FLOOR(RAND()*5,1)</calculatedColumnFormula>
    </tableColumn>
    <tableColumn id="13" xr3:uid="{00000000-0010-0000-0400-00000D000000}" name="Communicate - Involvement" dataDxfId="50">
      <calculatedColumnFormula>FLOOR(RAND()*5,1)</calculatedColumnFormula>
    </tableColumn>
    <tableColumn id="19" xr3:uid="{00000000-0010-0000-0400-000013000000}" name="Robot Design Score" dataDxfId="49">
      <calculatedColumnFormula>SUM(RobotDesignResults[[#This Row],[Identify - Strategy]:[Communicate - Involvement]])</calculatedColumnFormula>
    </tableColumn>
    <tableColumn id="20" xr3:uid="{00000000-0010-0000-0400-000014000000}" name="Robot Design Rank" dataDxfId="48">
      <calculatedColumnFormula>IF(RobotDesignResults[[#This Row],[Team Number]]&gt;0,MIN(_xlfn.RANK.EQ(RobotDesignResults[[#This Row],[Robot Design Score]],RobotDesignResults[Robot Design Score],0),NumberOfTeams),NumberOfTeams+1)</calculatedColumnFormula>
    </tableColumn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OfficialTeamList" displayName="OfficialTeamList" ref="C2:F62" totalsRowShown="0" headerRowDxfId="114" dataDxfId="113">
  <autoFilter ref="C2:F62" xr:uid="{00000000-0009-0000-0100-000005000000}"/>
  <sortState ref="C3:F62">
    <sortCondition ref="C2:C62"/>
  </sortState>
  <tableColumns count="4">
    <tableColumn id="1" xr3:uid="{00000000-0010-0000-0000-000001000000}" name="Team Number" dataDxfId="112"/>
    <tableColumn id="2" xr3:uid="{00000000-0010-0000-0000-000002000000}" name="Team Name" dataDxfId="111"/>
    <tableColumn id="3" xr3:uid="{00000000-0010-0000-0000-000003000000}" name="Coach" dataDxfId="110"/>
    <tableColumn id="4" xr3:uid="{00000000-0010-0000-0000-000004000000}" name="Room" dataDxfId="10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hampionsDelib" displayName="ChampionsDelib" ref="B3:E18" totalsRowShown="0" headerRowDxfId="47" dataDxfId="46">
  <autoFilter ref="B3:E18" xr:uid="{00000000-0009-0000-0100-000006000000}"/>
  <tableColumns count="4">
    <tableColumn id="1" xr3:uid="{00000000-0010-0000-0500-000001000000}" name="Team Number" dataDxfId="45"/>
    <tableColumn id="2" xr3:uid="{00000000-0010-0000-0500-000002000000}" name="Team Name" dataDxfId="44">
      <calculatedColumnFormula>IF(ISNA(INDEX(OfficialTeamList[Team Name],MATCH(ChampionsDelib[[#This Row],[Team Number]], OfficialTeamList[Team Number],0))),"",INDEX(OfficialTeamList[Team Name],MATCH(ChampionsDelib[[#This Row],[Team Number]], OfficialTeamList[Team Number],0)))</calculatedColumnFormula>
    </tableColumn>
    <tableColumn id="3" xr3:uid="{00000000-0010-0000-0500-000003000000}" name="Champion's Rank" dataDxfId="43">
      <calculatedColumnFormula>IF(ISNA(INDEX(TournamentData[Champion''s Rank],MATCH(ChampionsDelib[[#This Row],[Team Number]],TournamentData[Team Number],0))),NumberOfTeams+1,INDEX(TournamentData[Champion''s Rank],MATCH(ChampionsDelib[[#This Row],[Team Number]],TournamentData[Team Number],0)))</calculatedColumnFormula>
    </tableColumn>
    <tableColumn id="4" xr3:uid="{00000000-0010-0000-0500-000004000000}" name="Deliberated Rank" dataDxfId="42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RobotGameDelib" displayName="RobotGameDelib" ref="G3:J18" totalsRowShown="0" headerRowDxfId="41" dataDxfId="40">
  <autoFilter ref="G3:J18" xr:uid="{00000000-0009-0000-0100-000007000000}"/>
  <tableColumns count="4">
    <tableColumn id="1" xr3:uid="{00000000-0010-0000-0600-000001000000}" name="Team Number" dataDxfId="39"/>
    <tableColumn id="2" xr3:uid="{00000000-0010-0000-0600-000002000000}" name="Team Name" dataDxfId="38">
      <calculatedColumnFormula>IF(ISNA(INDEX(OfficialTeamList[Team Name],MATCH(RobotGameDelib[[#This Row],[Team Number]], OfficialTeamList[Team Number],0))),"",INDEX(OfficialTeamList[Team Name],MATCH(RobotGameDelib[[#This Row],[Team Number]], OfficialTeamList[Team Number],0)))</calculatedColumnFormula>
    </tableColumn>
    <tableColumn id="3" xr3:uid="{00000000-0010-0000-0600-000003000000}" name="Champion's Rank" dataDxfId="37">
      <calculatedColumnFormula>IF(ISNA(INDEX(TournamentData[Champion''s Rank],MATCH(RobotGameDelib[[#This Row],[Team Number]],TournamentData[Team Number],0))),NumberOfTeams+1,INDEX(TournamentData[Champion''s Rank],MATCH(RobotGameDelib[[#This Row],[Team Number]],TournamentData[Team Number],0)))</calculatedColumnFormula>
    </tableColumn>
    <tableColumn id="4" xr3:uid="{00000000-0010-0000-0600-000004000000}" name="Deliberated Rank" dataDxfId="3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CoreValuesDelib" displayName="CoreValuesDelib" ref="B21:E36" totalsRowShown="0" headerRowDxfId="35" dataDxfId="34">
  <autoFilter ref="B21:E36" xr:uid="{00000000-0009-0000-0100-000008000000}"/>
  <tableColumns count="4">
    <tableColumn id="1" xr3:uid="{00000000-0010-0000-0700-000001000000}" name="Team Number" dataDxfId="33"/>
    <tableColumn id="2" xr3:uid="{00000000-0010-0000-0700-000002000000}" name="Team Name" dataDxfId="32">
      <calculatedColumnFormula>IF(ISNA(INDEX(OfficialTeamList[Team Name],MATCH(CoreValuesDelib[[#This Row],[Team Number]], OfficialTeamList[Team Number],0))),"",INDEX(OfficialTeamList[Team Name],MATCH(CoreValuesDelib[[#This Row],[Team Number]], OfficialTeamList[Team Number],0)))</calculatedColumnFormula>
    </tableColumn>
    <tableColumn id="3" xr3:uid="{00000000-0010-0000-0700-000003000000}" name="Core Values Rank" dataDxfId="31">
      <calculatedColumnFormula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calculatedColumnFormula>
    </tableColumn>
    <tableColumn id="4" xr3:uid="{00000000-0010-0000-0700-000004000000}" name="Deliberated Rank" dataDxfId="30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RobotDesignDelib" displayName="RobotDesignDelib" ref="G21:J36" totalsRowShown="0" headerRowDxfId="29" dataDxfId="28">
  <autoFilter ref="G21:J36" xr:uid="{00000000-0009-0000-0100-000009000000}"/>
  <tableColumns count="4">
    <tableColumn id="1" xr3:uid="{00000000-0010-0000-0800-000001000000}" name="Team Number" dataDxfId="27"/>
    <tableColumn id="2" xr3:uid="{00000000-0010-0000-0800-000002000000}" name="Team Name" dataDxfId="26">
      <calculatedColumnFormula>IF(ISNA(INDEX(OfficialTeamList[Team Name],MATCH(RobotDesignDelib[[#This Row],[Team Number]], OfficialTeamList[Team Number],0))),"",INDEX(OfficialTeamList[Team Name],MATCH(RobotDesignDelib[[#This Row],[Team Number]], OfficialTeamList[Team Number],0)))</calculatedColumnFormula>
    </tableColumn>
    <tableColumn id="3" xr3:uid="{00000000-0010-0000-0800-000003000000}" name="Robot Design Rank" dataDxfId="25">
      <calculatedColumnFormula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calculatedColumnFormula>
    </tableColumn>
    <tableColumn id="4" xr3:uid="{00000000-0010-0000-0800-000004000000}" name="Deliberated Rank" dataDxfId="24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InnovationProjectDelib" displayName="InnovationProjectDelib" ref="L21:O36" totalsRowShown="0" headerRowDxfId="23" dataDxfId="22">
  <autoFilter ref="L21:O36" xr:uid="{00000000-0009-0000-0100-00000B000000}"/>
  <tableColumns count="4">
    <tableColumn id="1" xr3:uid="{00000000-0010-0000-0900-000001000000}" name="Team Number" dataDxfId="21"/>
    <tableColumn id="2" xr3:uid="{00000000-0010-0000-0900-000002000000}" name="Team Name" dataDxfId="20">
      <calculatedColumnFormula>IF(ISNA(INDEX(OfficialTeamList[Team Name],MATCH(InnovationProjectDelib[[#This Row],[Team Number]], OfficialTeamList[Team Number],0))),"",INDEX(OfficialTeamList[Team Name],MATCH(InnovationProjectDelib[[#This Row],[Team Number]], OfficialTeamList[Team Number],0)))</calculatedColumnFormula>
    </tableColumn>
    <tableColumn id="3" xr3:uid="{00000000-0010-0000-0900-000003000000}" name="Innovation Project Rank" dataDxfId="19">
      <calculatedColumnFormula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calculatedColumnFormula>
    </tableColumn>
    <tableColumn id="4" xr3:uid="{00000000-0010-0000-0900-000004000000}" name="Deliberated Rank" dataDxfId="18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BreakthroughDelib" displayName="BreakthroughDelib" ref="B39:E54" totalsRowShown="0" headerRowDxfId="17" dataDxfId="16">
  <autoFilter ref="B39:E54" xr:uid="{00000000-0009-0000-0100-00000C000000}"/>
  <tableColumns count="4">
    <tableColumn id="1" xr3:uid="{00000000-0010-0000-0A00-000001000000}" name="Team Number" dataDxfId="15"/>
    <tableColumn id="2" xr3:uid="{00000000-0010-0000-0A00-000002000000}" name="Team Name" dataDxfId="14">
      <calculatedColumnFormula>IF(ISNA(INDEX(OfficialTeamList[Team Name],MATCH(BreakthroughDelib[[#This Row],[Team Number]], OfficialTeamList[Team Number],0))),"",INDEX(OfficialTeamList[Team Name],MATCH(BreakthroughDelib[[#This Row],[Team Number]], OfficialTeamList[Team Number],0)))</calculatedColumnFormula>
    </tableColumn>
    <tableColumn id="3" xr3:uid="{00000000-0010-0000-0A00-000003000000}" name="Champion's Rank" dataDxfId="13">
      <calculatedColumnFormula>IF(ISNA(INDEX(TournamentData[Champion''s Rank],MATCH(BreakthroughDelib[[#This Row],[Team Number]],TournamentData[Team Number],0))),NumberOfTeams+1,INDEX(TournamentData[Champion''s Rank],MATCH(BreakthroughDelib[[#This Row],[Team Number]],TournamentData[Team Number],0)))</calculatedColumnFormula>
    </tableColumn>
    <tableColumn id="4" xr3:uid="{00000000-0010-0000-0A00-000004000000}" name="Deliberated Rank" dataDxfId="1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RookiAllStarDelib" displayName="RookiAllStarDelib" ref="G39:J54" totalsRowShown="0" headerRowDxfId="11" dataDxfId="10">
  <autoFilter ref="G39:J54" xr:uid="{00000000-0009-0000-0100-00000D000000}"/>
  <tableColumns count="4">
    <tableColumn id="1" xr3:uid="{00000000-0010-0000-0B00-000001000000}" name="Team Number" dataDxfId="9"/>
    <tableColumn id="2" xr3:uid="{00000000-0010-0000-0B00-000002000000}" name="Team Name" dataDxfId="8">
      <calculatedColumnFormula>IF(ISNA(INDEX(OfficialTeamList[Team Name],MATCH(RookiAllStarDelib[[#This Row],[Team Number]], OfficialTeamList[Team Number],0))),"",INDEX(OfficialTeamList[Team Name],MATCH(RookiAllStarDelib[[#This Row],[Team Number]], OfficialTeamList[Team Number],0)))</calculatedColumnFormula>
    </tableColumn>
    <tableColumn id="3" xr3:uid="{00000000-0010-0000-0B00-000003000000}" name="Champion's Rank" dataDxfId="7">
      <calculatedColumnFormula>IF(ISNA(INDEX(TournamentData[Champion''s Rank],MATCH(RookiAllStarDelib[[#This Row],[Team Number]],TournamentData[Team Number],0))),NumberOfTeams+1,INDEX(TournamentData[Champion''s Rank],MATCH(RookiAllStarDelib[[#This Row],[Team Number]],TournamentData[Team Number],0)))</calculatedColumnFormula>
    </tableColumn>
    <tableColumn id="4" xr3:uid="{00000000-0010-0000-0B00-000004000000}" name="Deliberated Rank" dataDxfId="6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MotivateDelib" displayName="MotivateDelib" ref="L39:O54" totalsRowShown="0" headerRowDxfId="5" dataDxfId="4">
  <autoFilter ref="L39:O54" xr:uid="{00000000-0009-0000-0100-00000E000000}"/>
  <tableColumns count="4">
    <tableColumn id="1" xr3:uid="{00000000-0010-0000-0C00-000001000000}" name="Team Number" dataDxfId="3"/>
    <tableColumn id="2" xr3:uid="{00000000-0010-0000-0C00-000002000000}" name="Team Name" dataDxfId="2">
      <calculatedColumnFormula>IF(ISNA(INDEX(OfficialTeamList[Team Name],MATCH(MotivateDelib[[#This Row],[Team Number]], OfficialTeamList[Team Number],0))),"",INDEX(OfficialTeamList[Team Name],MATCH(MotivateDelib[[#This Row],[Team Number]], OfficialTeamList[Team Number],0)))</calculatedColumnFormula>
    </tableColumn>
    <tableColumn id="3" xr3:uid="{00000000-0010-0000-0C00-000003000000}" name="Champion's Rank" dataDxfId="1">
      <calculatedColumnFormula>IF(ISNA(INDEX(TournamentData[Champion''s Rank],MATCH(MotivateDelib[[#This Row],[Team Number]],TournamentData[Team Number],0))),NumberOfTeams+1,INDEX(TournamentData[Champion''s Rank],MATCH(MotivateDelib[[#This Row],[Team Number]],TournamentData[Team Number],0)))</calculatedColumnFormula>
    </tableColumn>
    <tableColumn id="4" xr3:uid="{00000000-0010-0000-0C00-000004000000}" name="Deliberated Rank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1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6" sqref="P6"/>
    </sheetView>
  </sheetViews>
  <sheetFormatPr defaultColWidth="9.1796875" defaultRowHeight="20.25" customHeight="1" x14ac:dyDescent="0.35"/>
  <cols>
    <col min="1" max="1" width="15.453125" style="13" customWidth="1"/>
    <col min="2" max="2" width="32.453125" style="23" customWidth="1"/>
    <col min="3" max="5" width="6.453125" customWidth="1"/>
    <col min="6" max="7" width="6.453125" style="23" hidden="1" customWidth="1"/>
    <col min="8" max="8" width="6.453125" style="23" customWidth="1"/>
    <col min="9" max="12" width="10.453125" style="23" customWidth="1"/>
    <col min="13" max="14" width="15.453125" style="23" customWidth="1"/>
    <col min="15" max="17" width="6.453125" style="23" customWidth="1"/>
    <col min="18" max="18" width="26.1796875" style="23" customWidth="1"/>
    <col min="19" max="19" width="8.453125" style="23" customWidth="1"/>
    <col min="20" max="20" width="8.453125" style="24" customWidth="1"/>
    <col min="21" max="23" width="8.453125" style="48" hidden="1" customWidth="1"/>
    <col min="24" max="24" width="8.453125" style="47" hidden="1" customWidth="1"/>
    <col min="25" max="25" width="8.453125" style="46" hidden="1" customWidth="1"/>
    <col min="26" max="26" width="80.453125" style="13" customWidth="1"/>
    <col min="27" max="27" width="9.1796875" style="13"/>
    <col min="28" max="28" width="13" style="13" bestFit="1" customWidth="1"/>
    <col min="29" max="29" width="50.453125" style="93" customWidth="1"/>
    <col min="30" max="30" width="19" style="12" bestFit="1" customWidth="1"/>
    <col min="31" max="31" width="9.1796875" style="13"/>
    <col min="32" max="34" width="9.1796875" style="37"/>
    <col min="35" max="16384" width="9.1796875" style="13"/>
  </cols>
  <sheetData>
    <row r="1" spans="1:31" s="14" customFormat="1" ht="40.15" customHeight="1" x14ac:dyDescent="0.35">
      <c r="A1" s="105" t="s">
        <v>8</v>
      </c>
      <c r="B1" s="105"/>
      <c r="C1" s="105" t="s">
        <v>9</v>
      </c>
      <c r="D1" s="105"/>
      <c r="E1" s="105"/>
      <c r="F1" s="105"/>
      <c r="G1" s="105"/>
      <c r="H1" s="105"/>
      <c r="I1" s="105"/>
      <c r="J1" s="105" t="s">
        <v>10</v>
      </c>
      <c r="K1" s="105"/>
      <c r="L1" s="105"/>
      <c r="M1" s="105" t="s">
        <v>11</v>
      </c>
      <c r="N1" s="105"/>
      <c r="O1" s="105"/>
      <c r="P1" s="105"/>
      <c r="Q1" s="105"/>
      <c r="R1" s="105" t="s">
        <v>12</v>
      </c>
      <c r="S1" s="105"/>
      <c r="T1" s="105"/>
      <c r="U1" s="104" t="s">
        <v>13</v>
      </c>
      <c r="V1" s="104"/>
      <c r="W1" s="104"/>
      <c r="X1" s="104"/>
      <c r="Y1" s="104"/>
      <c r="Z1" s="45" t="s">
        <v>14</v>
      </c>
      <c r="AA1" s="38">
        <f>IF(COUNTIF($T:$T,"=Yes")&gt;NumberofTeamsAdvancing,1,0)</f>
        <v>0</v>
      </c>
      <c r="AC1" s="89"/>
      <c r="AD1" s="36"/>
      <c r="AE1" s="36"/>
    </row>
    <row r="2" spans="1:31" s="22" customFormat="1" ht="118.5" customHeight="1" x14ac:dyDescent="0.35">
      <c r="A2" s="15" t="s">
        <v>2</v>
      </c>
      <c r="B2" s="15" t="s">
        <v>3</v>
      </c>
      <c r="C2" s="43" t="s">
        <v>15</v>
      </c>
      <c r="D2" s="43" t="s">
        <v>16</v>
      </c>
      <c r="E2" s="43" t="s">
        <v>17</v>
      </c>
      <c r="F2" s="43" t="s">
        <v>18</v>
      </c>
      <c r="G2" s="43" t="s">
        <v>19</v>
      </c>
      <c r="H2" s="43" t="s">
        <v>20</v>
      </c>
      <c r="I2" s="43" t="s">
        <v>21</v>
      </c>
      <c r="J2" s="16" t="s">
        <v>22</v>
      </c>
      <c r="K2" s="17" t="s">
        <v>23</v>
      </c>
      <c r="L2" s="18" t="s">
        <v>24</v>
      </c>
      <c r="M2" s="19" t="s">
        <v>25</v>
      </c>
      <c r="N2" s="20" t="s">
        <v>26</v>
      </c>
      <c r="O2" s="21" t="s">
        <v>27</v>
      </c>
      <c r="P2" s="21" t="s">
        <v>28</v>
      </c>
      <c r="Q2" s="21" t="s">
        <v>29</v>
      </c>
      <c r="R2" s="44" t="s">
        <v>30</v>
      </c>
      <c r="S2" s="44" t="s">
        <v>31</v>
      </c>
      <c r="T2" s="44" t="s">
        <v>32</v>
      </c>
      <c r="U2" s="81" t="s">
        <v>33</v>
      </c>
      <c r="V2" s="82" t="s">
        <v>34</v>
      </c>
      <c r="W2" s="83" t="s">
        <v>35</v>
      </c>
      <c r="X2" s="84" t="s">
        <v>36</v>
      </c>
      <c r="Y2" s="85" t="s">
        <v>37</v>
      </c>
      <c r="Z2" s="88" t="s">
        <v>14</v>
      </c>
      <c r="AC2" s="90" t="s">
        <v>38</v>
      </c>
      <c r="AD2" s="38" t="s">
        <v>39</v>
      </c>
      <c r="AE2" s="42" t="s">
        <v>84</v>
      </c>
    </row>
    <row r="3" spans="1:31" s="54" customFormat="1" ht="20.25" customHeight="1" x14ac:dyDescent="0.35">
      <c r="A3" s="49">
        <v>28</v>
      </c>
      <c r="B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RoboGo 5vos</v>
      </c>
      <c r="C3" s="51">
        <f>IF(ISNA(INDEX('Robot Game Scores'!D:D,MATCH(TournamentData[[#This Row],[Team Number]], 'Robot Game Scores'!$B:$B,0))),0,INDEX('Robot Game Scores'!D:D,MATCH(TournamentData[[#This Row],[Team Number]], 'Robot Game Scores'!$B:$B,0)))</f>
        <v>410</v>
      </c>
      <c r="D3" s="51">
        <f>IF(ISNA(INDEX('Robot Game Scores'!E:E,MATCH(TournamentData[[#This Row],[Team Number]], 'Robot Game Scores'!$B:$B,0))),0,INDEX('Robot Game Scores'!E:E,MATCH(TournamentData[[#This Row],[Team Number]], 'Robot Game Scores'!$B:$B,0)))</f>
        <v>305</v>
      </c>
      <c r="E3" s="51">
        <f>IF(ISNA(INDEX('Robot Game Scores'!F:F,MATCH(TournamentData[[#This Row],[Team Number]], 'Robot Game Scores'!$B:$B,0))),0,INDEX('Robot Game Scores'!F:F,MATCH(TournamentData[[#This Row],[Team Number]], 'Robot Game Scores'!$B:$B,0)))</f>
        <v>340</v>
      </c>
      <c r="F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410.03403049999997</v>
      </c>
      <c r="I3" s="51">
        <f>_xlfn.RANK.EQ(TournamentData[[#This Row],[Max]],TournamentData[Max])</f>
        <v>1</v>
      </c>
      <c r="J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</v>
      </c>
      <c r="K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</v>
      </c>
      <c r="L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</v>
      </c>
      <c r="M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5</v>
      </c>
      <c r="N3" s="52">
        <f t="shared" ref="N3:N34" si="0">IF(M3,RANK(M3,M$3:M$110,1)-COUNTIF(M$3:M$110,0),NumberOfTeams+1)</f>
        <v>1</v>
      </c>
      <c r="O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" s="55"/>
      <c r="U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22</v>
      </c>
      <c r="V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29</v>
      </c>
      <c r="W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31</v>
      </c>
      <c r="X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53.364269489376106</v>
      </c>
      <c r="Y3" s="57">
        <f t="shared" ref="Y3:Y34" si="1">IF(X3,_xlfn.RANK.EQ(X3,X$3:X$110,0),NumberOfTeams)</f>
        <v>1</v>
      </c>
      <c r="Z3" s="58"/>
      <c r="AC3" s="91" t="s">
        <v>40</v>
      </c>
      <c r="AD3" s="59" t="s">
        <v>41</v>
      </c>
      <c r="AE3" s="55" t="s">
        <v>85</v>
      </c>
    </row>
    <row r="4" spans="1:31" s="54" customFormat="1" ht="20.25" customHeight="1" x14ac:dyDescent="0.35">
      <c r="A4" s="49">
        <v>11</v>
      </c>
      <c r="B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ROBOKTAT</v>
      </c>
      <c r="C4" s="51">
        <f>IF(ISNA(INDEX('Robot Game Scores'!D:D,MATCH(TournamentData[[#This Row],[Team Number]], 'Robot Game Scores'!$B:$B,0))),0,INDEX('Robot Game Scores'!D:D,MATCH(TournamentData[[#This Row],[Team Number]], 'Robot Game Scores'!$B:$B,0)))</f>
        <v>370</v>
      </c>
      <c r="D4" s="51">
        <f>IF(ISNA(INDEX('Robot Game Scores'!E:E,MATCH(TournamentData[[#This Row],[Team Number]], 'Robot Game Scores'!$B:$B,0))),0,INDEX('Robot Game Scores'!E:E,MATCH(TournamentData[[#This Row],[Team Number]], 'Robot Game Scores'!$B:$B,0)))</f>
        <v>385</v>
      </c>
      <c r="E4" s="51">
        <f>IF(ISNA(INDEX('Robot Game Scores'!F:F,MATCH(TournamentData[[#This Row],[Team Number]], 'Robot Game Scores'!$B:$B,0))),0,INDEX('Robot Game Scores'!F:F,MATCH(TournamentData[[#This Row],[Team Number]], 'Robot Game Scores'!$B:$B,0)))</f>
        <v>400</v>
      </c>
      <c r="F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400.03853700000002</v>
      </c>
      <c r="I4" s="51">
        <f>_xlfn.RANK.EQ(TournamentData[[#This Row],[Max]],TournamentData[Max])</f>
        <v>2</v>
      </c>
      <c r="J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3</v>
      </c>
      <c r="K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3</v>
      </c>
      <c r="L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</v>
      </c>
      <c r="M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9</v>
      </c>
      <c r="N4" s="52">
        <f t="shared" si="0"/>
        <v>2</v>
      </c>
      <c r="O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" s="55"/>
      <c r="U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18</v>
      </c>
      <c r="V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23</v>
      </c>
      <c r="W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31</v>
      </c>
      <c r="X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47.600987928358812</v>
      </c>
      <c r="Y4" s="57">
        <f t="shared" si="1"/>
        <v>2</v>
      </c>
      <c r="Z4" s="58"/>
      <c r="AC4" s="91" t="s">
        <v>42</v>
      </c>
      <c r="AD4" s="59"/>
      <c r="AE4" s="55" t="s">
        <v>86</v>
      </c>
    </row>
    <row r="5" spans="1:31" s="54" customFormat="1" ht="20.25" customHeight="1" x14ac:dyDescent="0.35">
      <c r="A5" s="49">
        <v>16</v>
      </c>
      <c r="B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FRT</v>
      </c>
      <c r="C5" s="51">
        <f>IF(ISNA(INDEX('Robot Game Scores'!D:D,MATCH(TournamentData[[#This Row],[Team Number]], 'Robot Game Scores'!$B:$B,0))),0,INDEX('Robot Game Scores'!D:D,MATCH(TournamentData[[#This Row],[Team Number]], 'Robot Game Scores'!$B:$B,0)))</f>
        <v>265</v>
      </c>
      <c r="D5" s="51">
        <f>IF(ISNA(INDEX('Robot Game Scores'!E:E,MATCH(TournamentData[[#This Row],[Team Number]], 'Robot Game Scores'!$B:$B,0))),0,INDEX('Robot Game Scores'!E:E,MATCH(TournamentData[[#This Row],[Team Number]], 'Robot Game Scores'!$B:$B,0)))</f>
        <v>235</v>
      </c>
      <c r="E5" s="51">
        <f>IF(ISNA(INDEX('Robot Game Scores'!F:F,MATCH(TournamentData[[#This Row],[Team Number]], 'Robot Game Scores'!$B:$B,0))),0,INDEX('Robot Game Scores'!F:F,MATCH(TournamentData[[#This Row],[Team Number]], 'Robot Game Scores'!$B:$B,0)))</f>
        <v>230</v>
      </c>
      <c r="F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265.02352300000001</v>
      </c>
      <c r="I5" s="51">
        <f>_xlfn.RANK.EQ(TournamentData[[#This Row],[Max]],TournamentData[Max])</f>
        <v>3</v>
      </c>
      <c r="J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</v>
      </c>
      <c r="K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</v>
      </c>
      <c r="L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3</v>
      </c>
      <c r="M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9</v>
      </c>
      <c r="N5" s="52">
        <f t="shared" si="0"/>
        <v>2</v>
      </c>
      <c r="O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" s="55"/>
      <c r="U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23</v>
      </c>
      <c r="V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25</v>
      </c>
      <c r="W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19</v>
      </c>
      <c r="X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41.250238806485655</v>
      </c>
      <c r="Y5" s="57">
        <f t="shared" si="1"/>
        <v>3</v>
      </c>
      <c r="Z5" s="58"/>
      <c r="AC5" s="91" t="s">
        <v>43</v>
      </c>
      <c r="AD5" s="59"/>
      <c r="AE5" s="55" t="s">
        <v>87</v>
      </c>
    </row>
    <row r="6" spans="1:31" s="54" customFormat="1" ht="20.25" customHeight="1" x14ac:dyDescent="0.35">
      <c r="A6" s="49">
        <v>29</v>
      </c>
      <c r="B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SG2020</v>
      </c>
      <c r="C6" s="51">
        <f>IF(ISNA(INDEX('Robot Game Scores'!D:D,MATCH(TournamentData[[#This Row],[Team Number]], 'Robot Game Scores'!$B:$B,0))),0,INDEX('Robot Game Scores'!D:D,MATCH(TournamentData[[#This Row],[Team Number]], 'Robot Game Scores'!$B:$B,0)))</f>
        <v>200</v>
      </c>
      <c r="D6" s="51">
        <f>IF(ISNA(INDEX('Robot Game Scores'!E:E,MATCH(TournamentData[[#This Row],[Team Number]], 'Robot Game Scores'!$B:$B,0))),0,INDEX('Robot Game Scores'!E:E,MATCH(TournamentData[[#This Row],[Team Number]], 'Robot Game Scores'!$B:$B,0)))</f>
        <v>200</v>
      </c>
      <c r="E6" s="51">
        <f>IF(ISNA(INDEX('Robot Game Scores'!F:F,MATCH(TournamentData[[#This Row],[Team Number]], 'Robot Game Scores'!$B:$B,0))),0,INDEX('Robot Game Scores'!F:F,MATCH(TournamentData[[#This Row],[Team Number]], 'Robot Game Scores'!$B:$B,0)))</f>
        <v>250</v>
      </c>
      <c r="F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250.02002000000002</v>
      </c>
      <c r="I6" s="51">
        <f>_xlfn.RANK.EQ(TournamentData[[#This Row],[Max]],TournamentData[Max])</f>
        <v>4</v>
      </c>
      <c r="J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4</v>
      </c>
      <c r="K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4</v>
      </c>
      <c r="L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4</v>
      </c>
      <c r="M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16</v>
      </c>
      <c r="N6" s="52">
        <f t="shared" si="0"/>
        <v>4</v>
      </c>
      <c r="O6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" s="53" t="s">
        <v>94</v>
      </c>
      <c r="Q6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" s="55"/>
      <c r="U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12</v>
      </c>
      <c r="V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19</v>
      </c>
      <c r="W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18</v>
      </c>
      <c r="X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31.82698756301054</v>
      </c>
      <c r="Y6" s="57">
        <f t="shared" si="1"/>
        <v>4</v>
      </c>
      <c r="Z6" s="58"/>
      <c r="AC6" s="91" t="s">
        <v>27</v>
      </c>
      <c r="AD6" s="59"/>
      <c r="AE6" s="55"/>
    </row>
    <row r="7" spans="1:31" s="54" customFormat="1" ht="20.25" customHeight="1" x14ac:dyDescent="0.35">
      <c r="A7" s="49">
        <v>13</v>
      </c>
      <c r="B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 xml:space="preserve">ANK Robot Team	</v>
      </c>
      <c r="C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" s="51">
        <f>_xlfn.RANK.EQ(TournamentData[[#This Row],[Max]],TournamentData[Max])</f>
        <v>5</v>
      </c>
      <c r="J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5</v>
      </c>
      <c r="K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5</v>
      </c>
      <c r="L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5</v>
      </c>
      <c r="M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20</v>
      </c>
      <c r="N7" s="52">
        <f t="shared" si="0"/>
        <v>5</v>
      </c>
      <c r="O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" s="55"/>
      <c r="U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" s="57">
        <f t="shared" si="1"/>
        <v>6</v>
      </c>
      <c r="Z7" s="58"/>
      <c r="AC7" s="91" t="s">
        <v>44</v>
      </c>
      <c r="AD7" s="59"/>
      <c r="AE7" s="55"/>
    </row>
    <row r="8" spans="1:31" s="54" customFormat="1" ht="20.25" customHeight="1" x14ac:dyDescent="0.35">
      <c r="A8" s="49">
        <v>31</v>
      </c>
      <c r="B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 xml:space="preserve">Boglári gamerek	</v>
      </c>
      <c r="C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" s="51">
        <f>_xlfn.RANK.EQ(TournamentData[[#This Row],[Max]],TournamentData[Max])</f>
        <v>5</v>
      </c>
      <c r="J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5</v>
      </c>
      <c r="K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5</v>
      </c>
      <c r="L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5</v>
      </c>
      <c r="M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20</v>
      </c>
      <c r="N8" s="52">
        <f t="shared" si="0"/>
        <v>5</v>
      </c>
      <c r="O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" s="55"/>
      <c r="U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" s="57">
        <f t="shared" si="1"/>
        <v>6</v>
      </c>
      <c r="Z8" s="58"/>
      <c r="AC8" s="91" t="s">
        <v>28</v>
      </c>
      <c r="AD8" s="59"/>
      <c r="AE8" s="55"/>
    </row>
    <row r="9" spans="1:31" s="54" customFormat="1" ht="20.25" customHeight="1" x14ac:dyDescent="0.35">
      <c r="A9" s="49"/>
      <c r="B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" s="51">
        <f>_xlfn.RANK.EQ(TournamentData[[#This Row],[Max]],TournamentData[Max])</f>
        <v>5</v>
      </c>
      <c r="J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" s="52">
        <f t="shared" si="0"/>
        <v>7</v>
      </c>
      <c r="O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" s="55"/>
      <c r="U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" s="57">
        <f t="shared" si="1"/>
        <v>6</v>
      </c>
      <c r="Z9" s="58"/>
      <c r="AC9" s="91" t="s">
        <v>29</v>
      </c>
      <c r="AD9" s="59"/>
      <c r="AE9" s="55"/>
    </row>
    <row r="10" spans="1:31" s="54" customFormat="1" ht="20.25" customHeight="1" x14ac:dyDescent="0.35">
      <c r="A10" s="49"/>
      <c r="B1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" s="51">
        <f>_xlfn.RANK.EQ(TournamentData[[#This Row],[Max]],TournamentData[Max])</f>
        <v>5</v>
      </c>
      <c r="J1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" s="52">
        <f t="shared" si="0"/>
        <v>7</v>
      </c>
      <c r="O1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" s="55"/>
      <c r="U1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" s="57">
        <f t="shared" si="1"/>
        <v>6</v>
      </c>
      <c r="Z10" s="58"/>
      <c r="AD10" s="59"/>
      <c r="AE10" s="55"/>
    </row>
    <row r="11" spans="1:31" s="54" customFormat="1" ht="20.25" customHeight="1" x14ac:dyDescent="0.35">
      <c r="A11" s="49"/>
      <c r="B1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1" s="51">
        <f>_xlfn.RANK.EQ(TournamentData[[#This Row],[Max]],TournamentData[Max])</f>
        <v>5</v>
      </c>
      <c r="J1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1" s="52">
        <f t="shared" si="0"/>
        <v>7</v>
      </c>
      <c r="O1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1" s="55"/>
      <c r="U1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1" s="57">
        <f t="shared" si="1"/>
        <v>6</v>
      </c>
      <c r="Z11" s="58"/>
      <c r="AD11" s="59"/>
      <c r="AE11" s="55"/>
    </row>
    <row r="12" spans="1:31" s="54" customFormat="1" ht="20.25" customHeight="1" x14ac:dyDescent="0.35">
      <c r="A12" s="49"/>
      <c r="B1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2" s="51">
        <f>_xlfn.RANK.EQ(TournamentData[[#This Row],[Max]],TournamentData[Max])</f>
        <v>5</v>
      </c>
      <c r="J1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2" s="52">
        <f t="shared" si="0"/>
        <v>7</v>
      </c>
      <c r="O1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2" s="55"/>
      <c r="U1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2" s="57">
        <f t="shared" si="1"/>
        <v>6</v>
      </c>
      <c r="Z12" s="58"/>
      <c r="AC12" s="91"/>
      <c r="AD12" s="59"/>
      <c r="AE12" s="55"/>
    </row>
    <row r="13" spans="1:31" s="54" customFormat="1" ht="20.25" customHeight="1" x14ac:dyDescent="0.35">
      <c r="A13" s="49"/>
      <c r="B1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3" s="51">
        <f>_xlfn.RANK.EQ(TournamentData[[#This Row],[Max]],TournamentData[Max])</f>
        <v>5</v>
      </c>
      <c r="J1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3" s="52">
        <f t="shared" si="0"/>
        <v>7</v>
      </c>
      <c r="O1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3" s="55"/>
      <c r="U1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3" s="57">
        <f t="shared" si="1"/>
        <v>6</v>
      </c>
      <c r="Z13" s="58"/>
      <c r="AC13" s="91"/>
      <c r="AD13" s="59"/>
      <c r="AE13" s="55"/>
    </row>
    <row r="14" spans="1:31" s="54" customFormat="1" ht="20.25" customHeight="1" x14ac:dyDescent="0.35">
      <c r="A14" s="49"/>
      <c r="B1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4" s="51">
        <f>_xlfn.RANK.EQ(TournamentData[[#This Row],[Max]],TournamentData[Max])</f>
        <v>5</v>
      </c>
      <c r="J1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4" s="52">
        <f t="shared" si="0"/>
        <v>7</v>
      </c>
      <c r="O1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4" s="55"/>
      <c r="U1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4" s="57">
        <f t="shared" si="1"/>
        <v>6</v>
      </c>
      <c r="Z14" s="58"/>
      <c r="AC14" s="91"/>
      <c r="AD14" s="59"/>
      <c r="AE14" s="55"/>
    </row>
    <row r="15" spans="1:31" s="54" customFormat="1" ht="20.25" customHeight="1" x14ac:dyDescent="0.35">
      <c r="A15" s="49"/>
      <c r="B1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5" s="51">
        <f>_xlfn.RANK.EQ(TournamentData[[#This Row],[Max]],TournamentData[Max])</f>
        <v>5</v>
      </c>
      <c r="J1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5" s="52">
        <f t="shared" si="0"/>
        <v>7</v>
      </c>
      <c r="O1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5" s="55"/>
      <c r="U1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5" s="57">
        <f t="shared" si="1"/>
        <v>6</v>
      </c>
      <c r="Z15" s="58"/>
      <c r="AC15" s="91"/>
      <c r="AD15" s="59"/>
      <c r="AE15" s="55"/>
    </row>
    <row r="16" spans="1:31" s="54" customFormat="1" ht="20.25" customHeight="1" x14ac:dyDescent="0.35">
      <c r="A16" s="49"/>
      <c r="B1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6" s="51">
        <f>_xlfn.RANK.EQ(TournamentData[[#This Row],[Max]],TournamentData[Max])</f>
        <v>5</v>
      </c>
      <c r="J1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6" s="52">
        <f t="shared" si="0"/>
        <v>7</v>
      </c>
      <c r="O1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6" s="55"/>
      <c r="U1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6" s="57">
        <f t="shared" si="1"/>
        <v>6</v>
      </c>
      <c r="Z16" s="58"/>
      <c r="AC16" s="91"/>
      <c r="AD16" s="59"/>
      <c r="AE16" s="55"/>
    </row>
    <row r="17" spans="1:31" s="54" customFormat="1" ht="20.25" customHeight="1" x14ac:dyDescent="0.35">
      <c r="A17" s="49"/>
      <c r="B1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7" s="51">
        <f>_xlfn.RANK.EQ(TournamentData[[#This Row],[Max]],TournamentData[Max])</f>
        <v>5</v>
      </c>
      <c r="J1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7" s="52">
        <f t="shared" si="0"/>
        <v>7</v>
      </c>
      <c r="O1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7" s="55"/>
      <c r="U1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7" s="57">
        <f t="shared" si="1"/>
        <v>6</v>
      </c>
      <c r="Z17" s="58"/>
      <c r="AC17" s="91"/>
      <c r="AD17" s="59"/>
      <c r="AE17" s="55"/>
    </row>
    <row r="18" spans="1:31" s="54" customFormat="1" ht="20.25" customHeight="1" x14ac:dyDescent="0.35">
      <c r="A18" s="49"/>
      <c r="B1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8" s="51">
        <f>_xlfn.RANK.EQ(TournamentData[[#This Row],[Max]],TournamentData[Max])</f>
        <v>5</v>
      </c>
      <c r="J1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8" s="52">
        <f t="shared" si="0"/>
        <v>7</v>
      </c>
      <c r="O1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8" s="55"/>
      <c r="U1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8" s="57">
        <f t="shared" si="1"/>
        <v>6</v>
      </c>
      <c r="Z18" s="58"/>
      <c r="AC18" s="91"/>
      <c r="AD18" s="59"/>
      <c r="AE18" s="55"/>
    </row>
    <row r="19" spans="1:31" s="54" customFormat="1" ht="20.25" customHeight="1" x14ac:dyDescent="0.35">
      <c r="A19" s="49"/>
      <c r="B1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9" s="51">
        <f>_xlfn.RANK.EQ(TournamentData[[#This Row],[Max]],TournamentData[Max])</f>
        <v>5</v>
      </c>
      <c r="J1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9" s="52">
        <f t="shared" si="0"/>
        <v>7</v>
      </c>
      <c r="O1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9" s="55"/>
      <c r="U1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9" s="57">
        <f t="shared" si="1"/>
        <v>6</v>
      </c>
      <c r="Z19" s="58"/>
      <c r="AC19" s="91"/>
      <c r="AD19" s="59"/>
      <c r="AE19" s="55"/>
    </row>
    <row r="20" spans="1:31" s="54" customFormat="1" ht="20.25" customHeight="1" x14ac:dyDescent="0.35">
      <c r="A20" s="49"/>
      <c r="B2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0" s="51">
        <f>_xlfn.RANK.EQ(TournamentData[[#This Row],[Max]],TournamentData[Max])</f>
        <v>5</v>
      </c>
      <c r="J2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0" s="52">
        <f t="shared" si="0"/>
        <v>7</v>
      </c>
      <c r="O2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0" s="55"/>
      <c r="U2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0" s="57">
        <f t="shared" si="1"/>
        <v>6</v>
      </c>
      <c r="Z20" s="58"/>
      <c r="AC20" s="91"/>
      <c r="AD20" s="59"/>
      <c r="AE20" s="55"/>
    </row>
    <row r="21" spans="1:31" s="54" customFormat="1" ht="20.25" customHeight="1" x14ac:dyDescent="0.35">
      <c r="A21" s="49"/>
      <c r="B2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1" s="51">
        <f>_xlfn.RANK.EQ(TournamentData[[#This Row],[Max]],TournamentData[Max])</f>
        <v>5</v>
      </c>
      <c r="J2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1" s="52">
        <f t="shared" si="0"/>
        <v>7</v>
      </c>
      <c r="O2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1" s="55"/>
      <c r="U2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1" s="57">
        <f t="shared" si="1"/>
        <v>6</v>
      </c>
      <c r="Z21" s="58"/>
      <c r="AC21" s="91"/>
      <c r="AD21" s="59"/>
      <c r="AE21" s="55"/>
    </row>
    <row r="22" spans="1:31" s="54" customFormat="1" ht="20.25" customHeight="1" x14ac:dyDescent="0.35">
      <c r="A22" s="49"/>
      <c r="B2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2" s="51">
        <f>_xlfn.RANK.EQ(TournamentData[[#This Row],[Max]],TournamentData[Max])</f>
        <v>5</v>
      </c>
      <c r="J2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2" s="52">
        <f t="shared" si="0"/>
        <v>7</v>
      </c>
      <c r="O2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2" s="55"/>
      <c r="U2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2" s="57">
        <f t="shared" si="1"/>
        <v>6</v>
      </c>
      <c r="Z22" s="58"/>
      <c r="AC22" s="91"/>
      <c r="AD22" s="59"/>
      <c r="AE22" s="55"/>
    </row>
    <row r="23" spans="1:31" s="54" customFormat="1" ht="20.25" customHeight="1" x14ac:dyDescent="0.35">
      <c r="A23" s="49"/>
      <c r="B2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3" s="51">
        <f>_xlfn.RANK.EQ(TournamentData[[#This Row],[Max]],TournamentData[Max])</f>
        <v>5</v>
      </c>
      <c r="J2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3" s="52">
        <f t="shared" si="0"/>
        <v>7</v>
      </c>
      <c r="O2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3" s="55"/>
      <c r="U2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3" s="57">
        <f t="shared" si="1"/>
        <v>6</v>
      </c>
      <c r="Z23" s="58"/>
      <c r="AC23" s="91"/>
      <c r="AD23" s="59"/>
      <c r="AE23" s="55"/>
    </row>
    <row r="24" spans="1:31" s="54" customFormat="1" ht="20.25" customHeight="1" x14ac:dyDescent="0.35">
      <c r="A24" s="49"/>
      <c r="B2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4" s="51">
        <f>_xlfn.RANK.EQ(TournamentData[[#This Row],[Max]],TournamentData[Max])</f>
        <v>5</v>
      </c>
      <c r="J2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4" s="52">
        <f t="shared" si="0"/>
        <v>7</v>
      </c>
      <c r="O2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4" s="55"/>
      <c r="U2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4" s="57">
        <f t="shared" si="1"/>
        <v>6</v>
      </c>
      <c r="Z24" s="58"/>
      <c r="AC24" s="91"/>
      <c r="AD24" s="59"/>
      <c r="AE24" s="55"/>
    </row>
    <row r="25" spans="1:31" s="54" customFormat="1" ht="20.25" customHeight="1" x14ac:dyDescent="0.35">
      <c r="A25" s="49"/>
      <c r="B2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5" s="51">
        <f>_xlfn.RANK.EQ(TournamentData[[#This Row],[Max]],TournamentData[Max])</f>
        <v>5</v>
      </c>
      <c r="J2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5" s="52">
        <f t="shared" si="0"/>
        <v>7</v>
      </c>
      <c r="O2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5" s="55"/>
      <c r="U2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5" s="57">
        <f t="shared" si="1"/>
        <v>6</v>
      </c>
      <c r="Z25" s="58"/>
      <c r="AC25" s="91"/>
      <c r="AD25" s="59"/>
      <c r="AE25" s="55"/>
    </row>
    <row r="26" spans="1:31" s="54" customFormat="1" ht="20.25" customHeight="1" x14ac:dyDescent="0.35">
      <c r="A26" s="49"/>
      <c r="B2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6" s="51">
        <f>_xlfn.RANK.EQ(TournamentData[[#This Row],[Max]],TournamentData[Max])</f>
        <v>5</v>
      </c>
      <c r="J2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6" s="52">
        <f t="shared" si="0"/>
        <v>7</v>
      </c>
      <c r="O2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6" s="55"/>
      <c r="U2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6" s="57">
        <f t="shared" si="1"/>
        <v>6</v>
      </c>
      <c r="Z26" s="58"/>
      <c r="AC26" s="91"/>
      <c r="AD26" s="59"/>
      <c r="AE26" s="55"/>
    </row>
    <row r="27" spans="1:31" s="54" customFormat="1" ht="20.25" customHeight="1" x14ac:dyDescent="0.35">
      <c r="A27" s="49"/>
      <c r="B2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7" s="51">
        <f>_xlfn.RANK.EQ(TournamentData[[#This Row],[Max]],TournamentData[Max])</f>
        <v>5</v>
      </c>
      <c r="J2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7" s="52">
        <f t="shared" si="0"/>
        <v>7</v>
      </c>
      <c r="O2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7" s="55"/>
      <c r="U2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7" s="57">
        <f t="shared" si="1"/>
        <v>6</v>
      </c>
      <c r="Z27" s="58"/>
      <c r="AC27" s="91"/>
      <c r="AD27" s="59"/>
      <c r="AE27" s="55"/>
    </row>
    <row r="28" spans="1:31" s="54" customFormat="1" ht="20.25" customHeight="1" x14ac:dyDescent="0.35">
      <c r="A28" s="49"/>
      <c r="B2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8" s="51">
        <f>_xlfn.RANK.EQ(TournamentData[[#This Row],[Max]],TournamentData[Max])</f>
        <v>5</v>
      </c>
      <c r="J2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8" s="52">
        <f t="shared" si="0"/>
        <v>7</v>
      </c>
      <c r="O2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8" s="55"/>
      <c r="U2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8" s="57">
        <f t="shared" si="1"/>
        <v>6</v>
      </c>
      <c r="Z28" s="58"/>
      <c r="AC28" s="91"/>
      <c r="AD28" s="59"/>
      <c r="AE28" s="55"/>
    </row>
    <row r="29" spans="1:31" s="54" customFormat="1" ht="20.25" customHeight="1" x14ac:dyDescent="0.35">
      <c r="A29" s="49"/>
      <c r="B2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9" s="51">
        <f>_xlfn.RANK.EQ(TournamentData[[#This Row],[Max]],TournamentData[Max])</f>
        <v>5</v>
      </c>
      <c r="J2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2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2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2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29" s="52">
        <f t="shared" si="0"/>
        <v>7</v>
      </c>
      <c r="O2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9" s="55"/>
      <c r="U2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9" s="57">
        <f t="shared" si="1"/>
        <v>6</v>
      </c>
      <c r="Z29" s="58"/>
      <c r="AC29" s="91"/>
      <c r="AD29" s="59"/>
      <c r="AE29" s="55"/>
    </row>
    <row r="30" spans="1:31" s="54" customFormat="1" ht="20.25" customHeight="1" x14ac:dyDescent="0.35">
      <c r="A30" s="49"/>
      <c r="B3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0" s="51">
        <f>_xlfn.RANK.EQ(TournamentData[[#This Row],[Max]],TournamentData[Max])</f>
        <v>5</v>
      </c>
      <c r="J3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0" s="52">
        <f t="shared" si="0"/>
        <v>7</v>
      </c>
      <c r="O3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0" s="55"/>
      <c r="U3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0" s="57">
        <f t="shared" si="1"/>
        <v>6</v>
      </c>
      <c r="Z30" s="58"/>
      <c r="AC30" s="91"/>
      <c r="AD30" s="59"/>
      <c r="AE30" s="55"/>
    </row>
    <row r="31" spans="1:31" s="54" customFormat="1" ht="20.25" customHeight="1" x14ac:dyDescent="0.35">
      <c r="A31" s="49"/>
      <c r="B3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1" s="51">
        <f>_xlfn.RANK.EQ(TournamentData[[#This Row],[Max]],TournamentData[Max])</f>
        <v>5</v>
      </c>
      <c r="J3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1" s="52">
        <f t="shared" si="0"/>
        <v>7</v>
      </c>
      <c r="O3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1" s="55"/>
      <c r="U3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1" s="57">
        <f t="shared" si="1"/>
        <v>6</v>
      </c>
      <c r="Z31" s="58"/>
      <c r="AC31" s="91"/>
      <c r="AD31" s="59"/>
      <c r="AE31" s="55"/>
    </row>
    <row r="32" spans="1:31" s="54" customFormat="1" ht="20.25" customHeight="1" x14ac:dyDescent="0.35">
      <c r="A32" s="49"/>
      <c r="B3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2" s="51">
        <f>_xlfn.RANK.EQ(TournamentData[[#This Row],[Max]],TournamentData[Max])</f>
        <v>5</v>
      </c>
      <c r="J3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2" s="52">
        <f t="shared" si="0"/>
        <v>7</v>
      </c>
      <c r="O3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2" s="55"/>
      <c r="U3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2" s="57">
        <f t="shared" si="1"/>
        <v>6</v>
      </c>
      <c r="Z32" s="58"/>
      <c r="AC32" s="91"/>
      <c r="AD32" s="59"/>
      <c r="AE32" s="55"/>
    </row>
    <row r="33" spans="1:31" s="54" customFormat="1" ht="20.25" customHeight="1" x14ac:dyDescent="0.35">
      <c r="A33" s="49"/>
      <c r="B3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3" s="51">
        <f>_xlfn.RANK.EQ(TournamentData[[#This Row],[Max]],TournamentData[Max])</f>
        <v>5</v>
      </c>
      <c r="J3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3" s="52">
        <f t="shared" si="0"/>
        <v>7</v>
      </c>
      <c r="O3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3" s="55"/>
      <c r="U3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3" s="57">
        <f t="shared" si="1"/>
        <v>6</v>
      </c>
      <c r="Z33" s="58"/>
      <c r="AC33" s="91"/>
      <c r="AD33" s="59"/>
      <c r="AE33" s="55"/>
    </row>
    <row r="34" spans="1:31" s="54" customFormat="1" ht="20.25" customHeight="1" x14ac:dyDescent="0.35">
      <c r="A34" s="49"/>
      <c r="B3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4" s="51">
        <f>_xlfn.RANK.EQ(TournamentData[[#This Row],[Max]],TournamentData[Max])</f>
        <v>5</v>
      </c>
      <c r="J3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4" s="52">
        <f t="shared" si="0"/>
        <v>7</v>
      </c>
      <c r="O3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4" s="55"/>
      <c r="U3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4" s="57">
        <f t="shared" si="1"/>
        <v>6</v>
      </c>
      <c r="Z34" s="58"/>
      <c r="AC34" s="91"/>
      <c r="AD34" s="59"/>
      <c r="AE34" s="55"/>
    </row>
    <row r="35" spans="1:31" s="54" customFormat="1" ht="20.25" customHeight="1" x14ac:dyDescent="0.35">
      <c r="A35" s="49"/>
      <c r="B3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5" s="51">
        <f>_xlfn.RANK.EQ(TournamentData[[#This Row],[Max]],TournamentData[Max])</f>
        <v>5</v>
      </c>
      <c r="J3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5" s="52">
        <f t="shared" ref="N35:N66" si="2">IF(M35,RANK(M35,M$3:M$110,1)-COUNTIF(M$3:M$110,0),NumberOfTeams+1)</f>
        <v>7</v>
      </c>
      <c r="O3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5" s="55"/>
      <c r="U3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5" s="57">
        <f t="shared" ref="Y35:Y66" si="3">IF(X35,_xlfn.RANK.EQ(X35,X$3:X$110,0),NumberOfTeams)</f>
        <v>6</v>
      </c>
      <c r="Z35" s="58"/>
      <c r="AC35" s="91"/>
      <c r="AD35" s="59"/>
      <c r="AE35" s="55"/>
    </row>
    <row r="36" spans="1:31" s="54" customFormat="1" ht="20.25" customHeight="1" x14ac:dyDescent="0.35">
      <c r="A36" s="49"/>
      <c r="B3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6" s="51">
        <f>_xlfn.RANK.EQ(TournamentData[[#This Row],[Max]],TournamentData[Max])</f>
        <v>5</v>
      </c>
      <c r="J3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6" s="52">
        <f t="shared" si="2"/>
        <v>7</v>
      </c>
      <c r="O3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6" s="55"/>
      <c r="U3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6" s="57">
        <f t="shared" si="3"/>
        <v>6</v>
      </c>
      <c r="Z36" s="58"/>
      <c r="AC36" s="91"/>
      <c r="AD36" s="59"/>
      <c r="AE36" s="55"/>
    </row>
    <row r="37" spans="1:31" s="54" customFormat="1" ht="20.25" customHeight="1" x14ac:dyDescent="0.35">
      <c r="A37" s="49"/>
      <c r="B3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7" s="51">
        <f>_xlfn.RANK.EQ(TournamentData[[#This Row],[Max]],TournamentData[Max])</f>
        <v>5</v>
      </c>
      <c r="J3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7" s="52">
        <f t="shared" si="2"/>
        <v>7</v>
      </c>
      <c r="O3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7" s="55"/>
      <c r="U3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7" s="57">
        <f t="shared" si="3"/>
        <v>6</v>
      </c>
      <c r="Z37" s="58"/>
      <c r="AC37" s="91"/>
      <c r="AD37" s="59"/>
      <c r="AE37" s="55"/>
    </row>
    <row r="38" spans="1:31" s="54" customFormat="1" ht="20.25" customHeight="1" x14ac:dyDescent="0.35">
      <c r="A38" s="49"/>
      <c r="B3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8" s="51">
        <f>_xlfn.RANK.EQ(TournamentData[[#This Row],[Max]],TournamentData[Max])</f>
        <v>5</v>
      </c>
      <c r="J3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8" s="52">
        <f t="shared" si="2"/>
        <v>7</v>
      </c>
      <c r="O3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8" s="55"/>
      <c r="U3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8" s="57">
        <f t="shared" si="3"/>
        <v>6</v>
      </c>
      <c r="Z38" s="58"/>
      <c r="AC38" s="91"/>
      <c r="AD38" s="59"/>
      <c r="AE38" s="55"/>
    </row>
    <row r="39" spans="1:31" s="54" customFormat="1" ht="20.25" customHeight="1" x14ac:dyDescent="0.35">
      <c r="A39" s="49"/>
      <c r="B3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9" s="51">
        <f>_xlfn.RANK.EQ(TournamentData[[#This Row],[Max]],TournamentData[Max])</f>
        <v>5</v>
      </c>
      <c r="J3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3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3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39" s="52">
        <f t="shared" si="2"/>
        <v>7</v>
      </c>
      <c r="O3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9" s="55"/>
      <c r="U3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9" s="57">
        <f t="shared" si="3"/>
        <v>6</v>
      </c>
      <c r="Z39" s="58"/>
      <c r="AC39" s="91"/>
      <c r="AD39" s="59"/>
      <c r="AE39" s="55"/>
    </row>
    <row r="40" spans="1:31" s="54" customFormat="1" ht="20.25" customHeight="1" x14ac:dyDescent="0.35">
      <c r="A40" s="49"/>
      <c r="B4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0" s="51">
        <f>_xlfn.RANK.EQ(TournamentData[[#This Row],[Max]],TournamentData[Max])</f>
        <v>5</v>
      </c>
      <c r="J4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0" s="52">
        <f t="shared" si="2"/>
        <v>7</v>
      </c>
      <c r="O4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0" s="55"/>
      <c r="U4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0" s="57">
        <f t="shared" si="3"/>
        <v>6</v>
      </c>
      <c r="Z40" s="58"/>
      <c r="AC40" s="91"/>
      <c r="AD40" s="59"/>
      <c r="AE40" s="55"/>
    </row>
    <row r="41" spans="1:31" s="54" customFormat="1" ht="20.25" customHeight="1" x14ac:dyDescent="0.35">
      <c r="A41" s="49"/>
      <c r="B4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1" s="51">
        <f>_xlfn.RANK.EQ(TournamentData[[#This Row],[Max]],TournamentData[Max])</f>
        <v>5</v>
      </c>
      <c r="J4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1" s="52">
        <f t="shared" si="2"/>
        <v>7</v>
      </c>
      <c r="O4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1" s="55"/>
      <c r="U4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1" s="57">
        <f t="shared" si="3"/>
        <v>6</v>
      </c>
      <c r="Z41" s="58"/>
      <c r="AC41" s="91"/>
      <c r="AD41" s="59"/>
      <c r="AE41" s="55"/>
    </row>
    <row r="42" spans="1:31" s="54" customFormat="1" ht="20.25" customHeight="1" x14ac:dyDescent="0.35">
      <c r="A42" s="49"/>
      <c r="B4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2" s="51">
        <f>_xlfn.RANK.EQ(TournamentData[[#This Row],[Max]],TournamentData[Max])</f>
        <v>5</v>
      </c>
      <c r="J4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2" s="52">
        <f t="shared" si="2"/>
        <v>7</v>
      </c>
      <c r="O4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2" s="55"/>
      <c r="U4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2" s="57">
        <f t="shared" si="3"/>
        <v>6</v>
      </c>
      <c r="Z42" s="58"/>
      <c r="AC42" s="91"/>
      <c r="AD42" s="59"/>
      <c r="AE42" s="55"/>
    </row>
    <row r="43" spans="1:31" s="54" customFormat="1" ht="20.25" customHeight="1" x14ac:dyDescent="0.35">
      <c r="A43" s="49"/>
      <c r="B4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3" s="51">
        <f>_xlfn.RANK.EQ(TournamentData[[#This Row],[Max]],TournamentData[Max])</f>
        <v>5</v>
      </c>
      <c r="J4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3" s="52">
        <f t="shared" si="2"/>
        <v>7</v>
      </c>
      <c r="O4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3" s="55"/>
      <c r="U4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3" s="57">
        <f t="shared" si="3"/>
        <v>6</v>
      </c>
      <c r="Z43" s="58"/>
      <c r="AC43" s="91"/>
      <c r="AD43" s="59"/>
      <c r="AE43" s="55"/>
    </row>
    <row r="44" spans="1:31" s="54" customFormat="1" ht="20.25" customHeight="1" x14ac:dyDescent="0.35">
      <c r="A44" s="49"/>
      <c r="B4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4" s="51">
        <f>_xlfn.RANK.EQ(TournamentData[[#This Row],[Max]],TournamentData[Max])</f>
        <v>5</v>
      </c>
      <c r="J4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4" s="52">
        <f t="shared" si="2"/>
        <v>7</v>
      </c>
      <c r="O4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4" s="55"/>
      <c r="U4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4" s="57">
        <f t="shared" si="3"/>
        <v>6</v>
      </c>
      <c r="Z44" s="58"/>
      <c r="AC44" s="91"/>
      <c r="AD44" s="59"/>
      <c r="AE44" s="55"/>
    </row>
    <row r="45" spans="1:31" s="54" customFormat="1" ht="20.25" customHeight="1" x14ac:dyDescent="0.35">
      <c r="A45" s="49"/>
      <c r="B4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5" s="51">
        <f>_xlfn.RANK.EQ(TournamentData[[#This Row],[Max]],TournamentData[Max])</f>
        <v>5</v>
      </c>
      <c r="J4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5" s="52">
        <f t="shared" si="2"/>
        <v>7</v>
      </c>
      <c r="O4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5" s="55"/>
      <c r="U4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5" s="57">
        <f t="shared" si="3"/>
        <v>6</v>
      </c>
      <c r="Z45" s="58"/>
      <c r="AC45" s="91"/>
      <c r="AD45" s="59"/>
      <c r="AE45" s="55"/>
    </row>
    <row r="46" spans="1:31" s="54" customFormat="1" ht="20.25" customHeight="1" x14ac:dyDescent="0.35">
      <c r="A46" s="49"/>
      <c r="B4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6" s="51">
        <f>_xlfn.RANK.EQ(TournamentData[[#This Row],[Max]],TournamentData[Max])</f>
        <v>5</v>
      </c>
      <c r="J4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6" s="52">
        <f t="shared" si="2"/>
        <v>7</v>
      </c>
      <c r="O4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6" s="55"/>
      <c r="U4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6" s="57">
        <f t="shared" si="3"/>
        <v>6</v>
      </c>
      <c r="Z46" s="58"/>
      <c r="AC46" s="91"/>
      <c r="AD46" s="59"/>
      <c r="AE46" s="55"/>
    </row>
    <row r="47" spans="1:31" s="54" customFormat="1" ht="20.25" customHeight="1" x14ac:dyDescent="0.35">
      <c r="A47" s="49"/>
      <c r="B4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7" s="51">
        <f>_xlfn.RANK.EQ(TournamentData[[#This Row],[Max]],TournamentData[Max])</f>
        <v>5</v>
      </c>
      <c r="J4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7" s="52">
        <f t="shared" si="2"/>
        <v>7</v>
      </c>
      <c r="O4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7" s="55"/>
      <c r="U4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7" s="57">
        <f t="shared" si="3"/>
        <v>6</v>
      </c>
      <c r="Z47" s="58"/>
      <c r="AC47" s="91"/>
      <c r="AD47" s="59"/>
      <c r="AE47" s="55"/>
    </row>
    <row r="48" spans="1:31" s="54" customFormat="1" ht="20.25" customHeight="1" x14ac:dyDescent="0.35">
      <c r="A48" s="49"/>
      <c r="B4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8" s="51">
        <f>_xlfn.RANK.EQ(TournamentData[[#This Row],[Max]],TournamentData[Max])</f>
        <v>5</v>
      </c>
      <c r="J4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8" s="52">
        <f t="shared" si="2"/>
        <v>7</v>
      </c>
      <c r="O4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8" s="55"/>
      <c r="U4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8" s="57">
        <f t="shared" si="3"/>
        <v>6</v>
      </c>
      <c r="Z48" s="58"/>
      <c r="AC48" s="91"/>
      <c r="AD48" s="59"/>
      <c r="AE48" s="55"/>
    </row>
    <row r="49" spans="1:31" s="54" customFormat="1" ht="20.25" customHeight="1" x14ac:dyDescent="0.35">
      <c r="A49" s="49"/>
      <c r="B4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9" s="51">
        <f>_xlfn.RANK.EQ(TournamentData[[#This Row],[Max]],TournamentData[Max])</f>
        <v>5</v>
      </c>
      <c r="J4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4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4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4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49" s="52">
        <f t="shared" si="2"/>
        <v>7</v>
      </c>
      <c r="O4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9" s="55"/>
      <c r="U4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9" s="57">
        <f t="shared" si="3"/>
        <v>6</v>
      </c>
      <c r="Z49" s="58"/>
      <c r="AC49" s="91"/>
      <c r="AD49" s="59"/>
      <c r="AE49" s="55"/>
    </row>
    <row r="50" spans="1:31" s="54" customFormat="1" ht="20.25" customHeight="1" x14ac:dyDescent="0.35">
      <c r="A50" s="49"/>
      <c r="B5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0" s="51">
        <f>_xlfn.RANK.EQ(TournamentData[[#This Row],[Max]],TournamentData[Max])</f>
        <v>5</v>
      </c>
      <c r="J5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0" s="52">
        <f t="shared" si="2"/>
        <v>7</v>
      </c>
      <c r="O5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0" s="55"/>
      <c r="U5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0" s="57">
        <f t="shared" si="3"/>
        <v>6</v>
      </c>
      <c r="Z50" s="58"/>
      <c r="AC50" s="91"/>
      <c r="AD50" s="59"/>
      <c r="AE50" s="55"/>
    </row>
    <row r="51" spans="1:31" s="54" customFormat="1" ht="20.25" customHeight="1" x14ac:dyDescent="0.35">
      <c r="A51" s="49"/>
      <c r="B5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1" s="51">
        <f>_xlfn.RANK.EQ(TournamentData[[#This Row],[Max]],TournamentData[Max])</f>
        <v>5</v>
      </c>
      <c r="J5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1" s="52">
        <f t="shared" si="2"/>
        <v>7</v>
      </c>
      <c r="O5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1" s="55"/>
      <c r="U5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1" s="57">
        <f t="shared" si="3"/>
        <v>6</v>
      </c>
      <c r="Z51" s="58"/>
      <c r="AC51" s="91"/>
      <c r="AD51" s="59"/>
      <c r="AE51" s="55"/>
    </row>
    <row r="52" spans="1:31" s="54" customFormat="1" ht="20.25" customHeight="1" x14ac:dyDescent="0.35">
      <c r="A52" s="49"/>
      <c r="B5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2" s="51">
        <f>_xlfn.RANK.EQ(TournamentData[[#This Row],[Max]],TournamentData[Max])</f>
        <v>5</v>
      </c>
      <c r="J5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2" s="52">
        <f t="shared" si="2"/>
        <v>7</v>
      </c>
      <c r="O5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2" s="55"/>
      <c r="U5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2" s="57">
        <f t="shared" si="3"/>
        <v>6</v>
      </c>
      <c r="Z52" s="58"/>
      <c r="AC52" s="91"/>
      <c r="AD52" s="59"/>
      <c r="AE52" s="55"/>
    </row>
    <row r="53" spans="1:31" s="54" customFormat="1" ht="20.25" customHeight="1" x14ac:dyDescent="0.35">
      <c r="A53" s="49"/>
      <c r="B5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3" s="51">
        <f>_xlfn.RANK.EQ(TournamentData[[#This Row],[Max]],TournamentData[Max])</f>
        <v>5</v>
      </c>
      <c r="J5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3" s="52">
        <f t="shared" si="2"/>
        <v>7</v>
      </c>
      <c r="O5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3" s="55"/>
      <c r="U5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3" s="57">
        <f t="shared" si="3"/>
        <v>6</v>
      </c>
      <c r="Z53" s="58"/>
      <c r="AC53" s="91"/>
      <c r="AD53" s="59"/>
      <c r="AE53" s="55"/>
    </row>
    <row r="54" spans="1:31" s="54" customFormat="1" ht="20.25" customHeight="1" x14ac:dyDescent="0.35">
      <c r="A54" s="49"/>
      <c r="B5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4" s="51">
        <f>_xlfn.RANK.EQ(TournamentData[[#This Row],[Max]],TournamentData[Max])</f>
        <v>5</v>
      </c>
      <c r="J5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4" s="52">
        <f t="shared" si="2"/>
        <v>7</v>
      </c>
      <c r="O5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4" s="55"/>
      <c r="U5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4" s="57">
        <f t="shared" si="3"/>
        <v>6</v>
      </c>
      <c r="Z54" s="58"/>
      <c r="AC54" s="91"/>
      <c r="AD54" s="59"/>
      <c r="AE54" s="55"/>
    </row>
    <row r="55" spans="1:31" s="54" customFormat="1" ht="20.25" customHeight="1" x14ac:dyDescent="0.35">
      <c r="A55" s="49"/>
      <c r="B5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5" s="51">
        <f>_xlfn.RANK.EQ(TournamentData[[#This Row],[Max]],TournamentData[Max])</f>
        <v>5</v>
      </c>
      <c r="J5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5" s="52">
        <f t="shared" si="2"/>
        <v>7</v>
      </c>
      <c r="O5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5" s="55"/>
      <c r="U5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5" s="57">
        <f t="shared" si="3"/>
        <v>6</v>
      </c>
      <c r="Z55" s="58"/>
      <c r="AC55" s="91"/>
      <c r="AD55" s="59"/>
      <c r="AE55" s="55"/>
    </row>
    <row r="56" spans="1:31" s="54" customFormat="1" ht="20.25" customHeight="1" x14ac:dyDescent="0.35">
      <c r="A56" s="49"/>
      <c r="B5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6" s="51">
        <f>_xlfn.RANK.EQ(TournamentData[[#This Row],[Max]],TournamentData[Max])</f>
        <v>5</v>
      </c>
      <c r="J5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6" s="52">
        <f t="shared" si="2"/>
        <v>7</v>
      </c>
      <c r="O56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6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6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6" s="55"/>
      <c r="U5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6" s="57">
        <f t="shared" si="3"/>
        <v>6</v>
      </c>
      <c r="Z56" s="58"/>
      <c r="AC56" s="91"/>
      <c r="AD56" s="59"/>
      <c r="AE56" s="55"/>
    </row>
    <row r="57" spans="1:31" s="54" customFormat="1" ht="20.25" customHeight="1" x14ac:dyDescent="0.35">
      <c r="A57" s="49"/>
      <c r="B5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7" s="51">
        <f>_xlfn.RANK.EQ(TournamentData[[#This Row],[Max]],TournamentData[Max])</f>
        <v>5</v>
      </c>
      <c r="J5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7" s="52">
        <f t="shared" si="2"/>
        <v>7</v>
      </c>
      <c r="O5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7" s="55"/>
      <c r="U5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7" s="57">
        <f t="shared" si="3"/>
        <v>6</v>
      </c>
      <c r="Z57" s="58"/>
      <c r="AC57" s="91"/>
      <c r="AD57" s="59"/>
      <c r="AE57" s="55"/>
    </row>
    <row r="58" spans="1:31" s="54" customFormat="1" ht="20.25" customHeight="1" x14ac:dyDescent="0.35">
      <c r="A58" s="49"/>
      <c r="B5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8" s="51">
        <f>_xlfn.RANK.EQ(TournamentData[[#This Row],[Max]],TournamentData[Max])</f>
        <v>5</v>
      </c>
      <c r="J5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8" s="52">
        <f t="shared" si="2"/>
        <v>7</v>
      </c>
      <c r="O5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8" s="55"/>
      <c r="U5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8" s="57">
        <f t="shared" si="3"/>
        <v>6</v>
      </c>
      <c r="Z58" s="58"/>
      <c r="AC58" s="91"/>
      <c r="AD58" s="59"/>
      <c r="AE58" s="55"/>
    </row>
    <row r="59" spans="1:31" s="54" customFormat="1" ht="20.25" customHeight="1" x14ac:dyDescent="0.35">
      <c r="A59" s="49"/>
      <c r="B5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9" s="51">
        <f>_xlfn.RANK.EQ(TournamentData[[#This Row],[Max]],TournamentData[Max])</f>
        <v>5</v>
      </c>
      <c r="J5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5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5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59" s="52">
        <f t="shared" si="2"/>
        <v>7</v>
      </c>
      <c r="O5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9" s="55"/>
      <c r="U5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9" s="57">
        <f t="shared" si="3"/>
        <v>6</v>
      </c>
      <c r="Z59" s="58"/>
      <c r="AC59" s="91"/>
      <c r="AD59" s="59"/>
      <c r="AE59" s="55"/>
    </row>
    <row r="60" spans="1:31" s="54" customFormat="1" ht="20.25" customHeight="1" x14ac:dyDescent="0.35">
      <c r="A60" s="49"/>
      <c r="B6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0" s="51">
        <f>_xlfn.RANK.EQ(TournamentData[[#This Row],[Max]],TournamentData[Max])</f>
        <v>5</v>
      </c>
      <c r="J6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0" s="52">
        <f t="shared" si="2"/>
        <v>7</v>
      </c>
      <c r="O6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0" s="55"/>
      <c r="U6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0" s="57">
        <f t="shared" si="3"/>
        <v>6</v>
      </c>
      <c r="Z60" s="58"/>
      <c r="AC60" s="91"/>
      <c r="AD60" s="59"/>
      <c r="AE60" s="55"/>
    </row>
    <row r="61" spans="1:31" s="54" customFormat="1" ht="20.25" customHeight="1" x14ac:dyDescent="0.35">
      <c r="A61" s="49"/>
      <c r="B6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1" s="51">
        <f>_xlfn.RANK.EQ(TournamentData[[#This Row],[Max]],TournamentData[Max])</f>
        <v>5</v>
      </c>
      <c r="J6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1" s="52">
        <f t="shared" si="2"/>
        <v>7</v>
      </c>
      <c r="O6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1" s="55"/>
      <c r="U6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1" s="57">
        <f t="shared" si="3"/>
        <v>6</v>
      </c>
      <c r="Z61" s="58"/>
      <c r="AC61" s="91"/>
      <c r="AD61" s="59"/>
      <c r="AE61" s="55"/>
    </row>
    <row r="62" spans="1:31" s="54" customFormat="1" ht="20.25" customHeight="1" x14ac:dyDescent="0.35">
      <c r="A62" s="49"/>
      <c r="B6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2" s="51">
        <f>_xlfn.RANK.EQ(TournamentData[[#This Row],[Max]],TournamentData[Max])</f>
        <v>5</v>
      </c>
      <c r="J6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2" s="52">
        <f t="shared" si="2"/>
        <v>7</v>
      </c>
      <c r="O6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2" s="55"/>
      <c r="U6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2" s="57">
        <f t="shared" si="3"/>
        <v>6</v>
      </c>
      <c r="Z62" s="58"/>
      <c r="AC62" s="91"/>
      <c r="AD62" s="59"/>
      <c r="AE62" s="55"/>
    </row>
    <row r="63" spans="1:31" s="54" customFormat="1" ht="20.25" customHeight="1" x14ac:dyDescent="0.35">
      <c r="A63" s="49"/>
      <c r="B6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3" s="51">
        <f>_xlfn.RANK.EQ(TournamentData[[#This Row],[Max]],TournamentData[Max])</f>
        <v>5</v>
      </c>
      <c r="J6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3" s="52">
        <f t="shared" si="2"/>
        <v>7</v>
      </c>
      <c r="O6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3" s="55"/>
      <c r="U6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3" s="57">
        <f t="shared" si="3"/>
        <v>6</v>
      </c>
      <c r="Z63" s="58"/>
      <c r="AC63" s="91"/>
      <c r="AD63" s="59"/>
      <c r="AE63" s="55"/>
    </row>
    <row r="64" spans="1:31" s="54" customFormat="1" ht="20.25" customHeight="1" x14ac:dyDescent="0.35">
      <c r="A64" s="49"/>
      <c r="B6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4" s="51">
        <f>_xlfn.RANK.EQ(TournamentData[[#This Row],[Max]],TournamentData[Max])</f>
        <v>5</v>
      </c>
      <c r="J6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4" s="52">
        <f t="shared" si="2"/>
        <v>7</v>
      </c>
      <c r="O6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4" s="55"/>
      <c r="U6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4" s="57">
        <f t="shared" si="3"/>
        <v>6</v>
      </c>
      <c r="Z64" s="58"/>
      <c r="AC64" s="91"/>
      <c r="AD64" s="59"/>
      <c r="AE64" s="55"/>
    </row>
    <row r="65" spans="1:31" s="54" customFormat="1" ht="20.25" customHeight="1" x14ac:dyDescent="0.35">
      <c r="A65" s="49"/>
      <c r="B6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5" s="51">
        <f>_xlfn.RANK.EQ(TournamentData[[#This Row],[Max]],TournamentData[Max])</f>
        <v>5</v>
      </c>
      <c r="J6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5" s="52">
        <f t="shared" si="2"/>
        <v>7</v>
      </c>
      <c r="O6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5" s="55"/>
      <c r="U6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5" s="57">
        <f t="shared" si="3"/>
        <v>6</v>
      </c>
      <c r="Z65" s="58"/>
      <c r="AC65" s="91"/>
      <c r="AD65" s="59"/>
      <c r="AE65" s="55"/>
    </row>
    <row r="66" spans="1:31" s="54" customFormat="1" ht="20.25" customHeight="1" x14ac:dyDescent="0.35">
      <c r="A66" s="49"/>
      <c r="B6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6" s="51">
        <f>_xlfn.RANK.EQ(TournamentData[[#This Row],[Max]],TournamentData[Max])</f>
        <v>5</v>
      </c>
      <c r="J6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6" s="52">
        <f t="shared" si="2"/>
        <v>7</v>
      </c>
      <c r="O6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6" s="55"/>
      <c r="U6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6" s="57">
        <f t="shared" si="3"/>
        <v>6</v>
      </c>
      <c r="Z66" s="58"/>
      <c r="AC66" s="91"/>
      <c r="AD66" s="59"/>
      <c r="AE66" s="55"/>
    </row>
    <row r="67" spans="1:31" s="54" customFormat="1" ht="20.25" customHeight="1" x14ac:dyDescent="0.35">
      <c r="A67" s="49"/>
      <c r="B6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7" s="51">
        <f>_xlfn.RANK.EQ(TournamentData[[#This Row],[Max]],TournamentData[Max])</f>
        <v>5</v>
      </c>
      <c r="J6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7" s="52">
        <f t="shared" ref="N67:N98" si="4">IF(M67,RANK(M67,M$3:M$110,1)-COUNTIF(M$3:M$110,0),NumberOfTeams+1)</f>
        <v>7</v>
      </c>
      <c r="O6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7" s="55"/>
      <c r="U6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7" s="57">
        <f t="shared" ref="Y67:Y98" si="5">IF(X67,_xlfn.RANK.EQ(X67,X$3:X$110,0),NumberOfTeams)</f>
        <v>6</v>
      </c>
      <c r="Z67" s="58"/>
      <c r="AC67" s="91"/>
      <c r="AD67" s="59"/>
      <c r="AE67" s="55"/>
    </row>
    <row r="68" spans="1:31" s="54" customFormat="1" ht="20.25" customHeight="1" x14ac:dyDescent="0.35">
      <c r="A68" s="49"/>
      <c r="B6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8" s="51">
        <f>_xlfn.RANK.EQ(TournamentData[[#This Row],[Max]],TournamentData[Max])</f>
        <v>5</v>
      </c>
      <c r="J6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8" s="52">
        <f t="shared" si="4"/>
        <v>7</v>
      </c>
      <c r="O6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8" s="55"/>
      <c r="U6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8" s="57">
        <f t="shared" si="5"/>
        <v>6</v>
      </c>
      <c r="Z68" s="58"/>
      <c r="AC68" s="91"/>
      <c r="AD68" s="59"/>
      <c r="AE68" s="55"/>
    </row>
    <row r="69" spans="1:31" s="54" customFormat="1" ht="20.25" customHeight="1" x14ac:dyDescent="0.35">
      <c r="A69" s="49"/>
      <c r="B6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9" s="51">
        <f>_xlfn.RANK.EQ(TournamentData[[#This Row],[Max]],TournamentData[Max])</f>
        <v>5</v>
      </c>
      <c r="J6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6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6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6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69" s="52">
        <f t="shared" si="4"/>
        <v>7</v>
      </c>
      <c r="O6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9" s="55"/>
      <c r="U6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9" s="57">
        <f t="shared" si="5"/>
        <v>6</v>
      </c>
      <c r="Z69" s="58"/>
      <c r="AC69" s="91"/>
      <c r="AD69" s="59"/>
      <c r="AE69" s="55"/>
    </row>
    <row r="70" spans="1:31" s="54" customFormat="1" ht="20.25" customHeight="1" x14ac:dyDescent="0.35">
      <c r="A70" s="49"/>
      <c r="B7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0" s="51">
        <f>_xlfn.RANK.EQ(TournamentData[[#This Row],[Max]],TournamentData[Max])</f>
        <v>5</v>
      </c>
      <c r="J7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0" s="52">
        <f t="shared" si="4"/>
        <v>7</v>
      </c>
      <c r="O7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0" s="55"/>
      <c r="U7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0" s="57">
        <f t="shared" si="5"/>
        <v>6</v>
      </c>
      <c r="Z70" s="58"/>
      <c r="AC70" s="91"/>
      <c r="AD70" s="59"/>
      <c r="AE70" s="55"/>
    </row>
    <row r="71" spans="1:31" s="54" customFormat="1" ht="20.25" customHeight="1" x14ac:dyDescent="0.35">
      <c r="A71" s="49"/>
      <c r="B7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1" s="51">
        <f>_xlfn.RANK.EQ(TournamentData[[#This Row],[Max]],TournamentData[Max])</f>
        <v>5</v>
      </c>
      <c r="J7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1" s="52">
        <f t="shared" si="4"/>
        <v>7</v>
      </c>
      <c r="O7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1" s="55"/>
      <c r="U7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1" s="57">
        <f t="shared" si="5"/>
        <v>6</v>
      </c>
      <c r="Z71" s="58"/>
      <c r="AC71" s="91"/>
      <c r="AD71" s="59"/>
      <c r="AE71" s="55"/>
    </row>
    <row r="72" spans="1:31" s="54" customFormat="1" ht="20.25" customHeight="1" x14ac:dyDescent="0.35">
      <c r="A72" s="49"/>
      <c r="B7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2" s="51">
        <f>_xlfn.RANK.EQ(TournamentData[[#This Row],[Max]],TournamentData[Max])</f>
        <v>5</v>
      </c>
      <c r="J7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2" s="52">
        <f t="shared" si="4"/>
        <v>7</v>
      </c>
      <c r="O7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2" s="55"/>
      <c r="U7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2" s="57">
        <f t="shared" si="5"/>
        <v>6</v>
      </c>
      <c r="Z72" s="58"/>
      <c r="AC72" s="91"/>
      <c r="AD72" s="59"/>
      <c r="AE72" s="55"/>
    </row>
    <row r="73" spans="1:31" s="54" customFormat="1" ht="20.25" customHeight="1" x14ac:dyDescent="0.35">
      <c r="A73" s="49"/>
      <c r="B7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3" s="51">
        <f>_xlfn.RANK.EQ(TournamentData[[#This Row],[Max]],TournamentData[Max])</f>
        <v>5</v>
      </c>
      <c r="J7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3" s="52">
        <f t="shared" si="4"/>
        <v>7</v>
      </c>
      <c r="O7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3" s="55"/>
      <c r="U7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3" s="57">
        <f t="shared" si="5"/>
        <v>6</v>
      </c>
      <c r="Z73" s="58"/>
      <c r="AC73" s="91"/>
      <c r="AD73" s="59"/>
      <c r="AE73" s="55"/>
    </row>
    <row r="74" spans="1:31" s="54" customFormat="1" ht="20.25" customHeight="1" x14ac:dyDescent="0.35">
      <c r="A74" s="49"/>
      <c r="B7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4" s="51">
        <f>_xlfn.RANK.EQ(TournamentData[[#This Row],[Max]],TournamentData[Max])</f>
        <v>5</v>
      </c>
      <c r="J7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4" s="52">
        <f t="shared" si="4"/>
        <v>7</v>
      </c>
      <c r="O7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4" s="55"/>
      <c r="U7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4" s="57">
        <f t="shared" si="5"/>
        <v>6</v>
      </c>
      <c r="Z74" s="58"/>
      <c r="AC74" s="91"/>
      <c r="AD74" s="59"/>
      <c r="AE74" s="55"/>
    </row>
    <row r="75" spans="1:31" s="54" customFormat="1" ht="20.25" customHeight="1" x14ac:dyDescent="0.35">
      <c r="A75" s="49"/>
      <c r="B7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5" s="51">
        <f>_xlfn.RANK.EQ(TournamentData[[#This Row],[Max]],TournamentData[Max])</f>
        <v>5</v>
      </c>
      <c r="J7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5" s="52">
        <f t="shared" si="4"/>
        <v>7</v>
      </c>
      <c r="O7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5" s="55"/>
      <c r="U7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5" s="57">
        <f t="shared" si="5"/>
        <v>6</v>
      </c>
      <c r="Z75" s="58"/>
      <c r="AC75" s="91"/>
      <c r="AD75" s="59"/>
      <c r="AE75" s="55"/>
    </row>
    <row r="76" spans="1:31" s="54" customFormat="1" ht="20.25" customHeight="1" x14ac:dyDescent="0.35">
      <c r="A76" s="49"/>
      <c r="B7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6" s="51">
        <f>_xlfn.RANK.EQ(TournamentData[[#This Row],[Max]],TournamentData[Max])</f>
        <v>5</v>
      </c>
      <c r="J7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6" s="52">
        <f t="shared" si="4"/>
        <v>7</v>
      </c>
      <c r="O7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6" s="55"/>
      <c r="U7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6" s="57">
        <f t="shared" si="5"/>
        <v>6</v>
      </c>
      <c r="Z76" s="58"/>
      <c r="AC76" s="91"/>
      <c r="AD76" s="59"/>
      <c r="AE76" s="55"/>
    </row>
    <row r="77" spans="1:31" s="54" customFormat="1" ht="20.25" customHeight="1" x14ac:dyDescent="0.35">
      <c r="A77" s="49"/>
      <c r="B7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7" s="51">
        <f>_xlfn.RANK.EQ(TournamentData[[#This Row],[Max]],TournamentData[Max])</f>
        <v>5</v>
      </c>
      <c r="J7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7" s="52">
        <f t="shared" si="4"/>
        <v>7</v>
      </c>
      <c r="O7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7" s="55"/>
      <c r="U7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7" s="57">
        <f t="shared" si="5"/>
        <v>6</v>
      </c>
      <c r="Z77" s="58"/>
      <c r="AC77" s="91"/>
      <c r="AD77" s="59"/>
      <c r="AE77" s="55"/>
    </row>
    <row r="78" spans="1:31" s="54" customFormat="1" ht="20.25" customHeight="1" x14ac:dyDescent="0.35">
      <c r="A78" s="49"/>
      <c r="B7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8" s="51">
        <f>_xlfn.RANK.EQ(TournamentData[[#This Row],[Max]],TournamentData[Max])</f>
        <v>5</v>
      </c>
      <c r="J7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8" s="52">
        <f t="shared" si="4"/>
        <v>7</v>
      </c>
      <c r="O7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8" s="55"/>
      <c r="U7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8" s="57">
        <f t="shared" si="5"/>
        <v>6</v>
      </c>
      <c r="Z78" s="58"/>
      <c r="AC78" s="91"/>
      <c r="AD78" s="59"/>
      <c r="AE78" s="55"/>
    </row>
    <row r="79" spans="1:31" s="54" customFormat="1" ht="20.25" customHeight="1" x14ac:dyDescent="0.35">
      <c r="A79" s="49"/>
      <c r="B7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9" s="51">
        <f>_xlfn.RANK.EQ(TournamentData[[#This Row],[Max]],TournamentData[Max])</f>
        <v>5</v>
      </c>
      <c r="J7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7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7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79" s="52">
        <f t="shared" si="4"/>
        <v>7</v>
      </c>
      <c r="O7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9" s="55"/>
      <c r="U7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9" s="57">
        <f t="shared" si="5"/>
        <v>6</v>
      </c>
      <c r="Z79" s="58"/>
      <c r="AC79" s="91"/>
      <c r="AD79" s="59"/>
      <c r="AE79" s="55"/>
    </row>
    <row r="80" spans="1:31" s="54" customFormat="1" ht="20.25" customHeight="1" x14ac:dyDescent="0.35">
      <c r="A80" s="49"/>
      <c r="B8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0" s="51">
        <f>_xlfn.RANK.EQ(TournamentData[[#This Row],[Max]],TournamentData[Max])</f>
        <v>5</v>
      </c>
      <c r="J8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0" s="52">
        <f t="shared" si="4"/>
        <v>7</v>
      </c>
      <c r="O8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0" s="55"/>
      <c r="U8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0" s="57">
        <f t="shared" si="5"/>
        <v>6</v>
      </c>
      <c r="Z80" s="58"/>
      <c r="AC80" s="91"/>
      <c r="AD80" s="59"/>
      <c r="AE80" s="55"/>
    </row>
    <row r="81" spans="1:31" s="54" customFormat="1" ht="20.25" customHeight="1" x14ac:dyDescent="0.35">
      <c r="A81" s="49"/>
      <c r="B8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1" s="51">
        <f>_xlfn.RANK.EQ(TournamentData[[#This Row],[Max]],TournamentData[Max])</f>
        <v>5</v>
      </c>
      <c r="J8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1" s="52">
        <f t="shared" si="4"/>
        <v>7</v>
      </c>
      <c r="O8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1" s="55"/>
      <c r="U8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1" s="57">
        <f t="shared" si="5"/>
        <v>6</v>
      </c>
      <c r="Z81" s="58"/>
      <c r="AC81" s="91"/>
      <c r="AD81" s="59"/>
      <c r="AE81" s="55"/>
    </row>
    <row r="82" spans="1:31" s="54" customFormat="1" ht="20.25" customHeight="1" x14ac:dyDescent="0.35">
      <c r="A82" s="49"/>
      <c r="B8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2" s="51">
        <f>_xlfn.RANK.EQ(TournamentData[[#This Row],[Max]],TournamentData[Max])</f>
        <v>5</v>
      </c>
      <c r="J8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2" s="52">
        <f t="shared" si="4"/>
        <v>7</v>
      </c>
      <c r="O8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2" s="55"/>
      <c r="U8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2" s="57">
        <f t="shared" si="5"/>
        <v>6</v>
      </c>
      <c r="Z82" s="58"/>
      <c r="AC82" s="91"/>
      <c r="AD82" s="59"/>
      <c r="AE82" s="55"/>
    </row>
    <row r="83" spans="1:31" s="54" customFormat="1" ht="20.25" customHeight="1" x14ac:dyDescent="0.35">
      <c r="A83" s="49"/>
      <c r="B8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3" s="51">
        <f>_xlfn.RANK.EQ(TournamentData[[#This Row],[Max]],TournamentData[Max])</f>
        <v>5</v>
      </c>
      <c r="J8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3" s="52">
        <f t="shared" si="4"/>
        <v>7</v>
      </c>
      <c r="O8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3" s="55"/>
      <c r="U8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3" s="57">
        <f t="shared" si="5"/>
        <v>6</v>
      </c>
      <c r="Z83" s="58"/>
      <c r="AC83" s="91"/>
      <c r="AD83" s="59"/>
      <c r="AE83" s="55"/>
    </row>
    <row r="84" spans="1:31" s="54" customFormat="1" ht="20.25" customHeight="1" x14ac:dyDescent="0.35">
      <c r="A84" s="49"/>
      <c r="B8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4" s="51">
        <f>_xlfn.RANK.EQ(TournamentData[[#This Row],[Max]],TournamentData[Max])</f>
        <v>5</v>
      </c>
      <c r="J8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4" s="52">
        <f t="shared" si="4"/>
        <v>7</v>
      </c>
      <c r="O8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4" s="55"/>
      <c r="U8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4" s="57">
        <f t="shared" si="5"/>
        <v>6</v>
      </c>
      <c r="Z84" s="58"/>
      <c r="AC84" s="91"/>
      <c r="AD84" s="59"/>
      <c r="AE84" s="55"/>
    </row>
    <row r="85" spans="1:31" s="54" customFormat="1" ht="20.25" customHeight="1" x14ac:dyDescent="0.35">
      <c r="A85" s="49"/>
      <c r="B8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5" s="51">
        <f>_xlfn.RANK.EQ(TournamentData[[#This Row],[Max]],TournamentData[Max])</f>
        <v>5</v>
      </c>
      <c r="J8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5" s="52">
        <f t="shared" si="4"/>
        <v>7</v>
      </c>
      <c r="O8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5" s="55"/>
      <c r="U8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5" s="57">
        <f t="shared" si="5"/>
        <v>6</v>
      </c>
      <c r="Z85" s="58"/>
      <c r="AC85" s="91"/>
      <c r="AD85" s="59"/>
      <c r="AE85" s="55"/>
    </row>
    <row r="86" spans="1:31" s="54" customFormat="1" ht="20.25" customHeight="1" x14ac:dyDescent="0.35">
      <c r="A86" s="49"/>
      <c r="B8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6" s="51">
        <f>_xlfn.RANK.EQ(TournamentData[[#This Row],[Max]],TournamentData[Max])</f>
        <v>5</v>
      </c>
      <c r="J8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6" s="52">
        <f t="shared" si="4"/>
        <v>7</v>
      </c>
      <c r="O8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6" s="55"/>
      <c r="U8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6" s="57">
        <f t="shared" si="5"/>
        <v>6</v>
      </c>
      <c r="Z86" s="58"/>
      <c r="AC86" s="91"/>
      <c r="AD86" s="59"/>
      <c r="AE86" s="55"/>
    </row>
    <row r="87" spans="1:31" s="54" customFormat="1" ht="20.25" customHeight="1" x14ac:dyDescent="0.35">
      <c r="A87" s="49"/>
      <c r="B8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7" s="51">
        <f>_xlfn.RANK.EQ(TournamentData[[#This Row],[Max]],TournamentData[Max])</f>
        <v>5</v>
      </c>
      <c r="J8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7" s="52">
        <f t="shared" si="4"/>
        <v>7</v>
      </c>
      <c r="O8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7" s="55"/>
      <c r="U8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7" s="57">
        <f t="shared" si="5"/>
        <v>6</v>
      </c>
      <c r="Z87" s="58"/>
      <c r="AC87" s="91"/>
      <c r="AD87" s="59"/>
      <c r="AE87" s="55"/>
    </row>
    <row r="88" spans="1:31" s="54" customFormat="1" ht="20.25" customHeight="1" x14ac:dyDescent="0.35">
      <c r="A88" s="49"/>
      <c r="B8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8" s="51">
        <f>_xlfn.RANK.EQ(TournamentData[[#This Row],[Max]],TournamentData[Max])</f>
        <v>5</v>
      </c>
      <c r="J8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8" s="52">
        <f t="shared" si="4"/>
        <v>7</v>
      </c>
      <c r="O8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8" s="55"/>
      <c r="U8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8" s="57">
        <f t="shared" si="5"/>
        <v>6</v>
      </c>
      <c r="Z88" s="58"/>
      <c r="AC88" s="91"/>
      <c r="AD88" s="59"/>
      <c r="AE88" s="55"/>
    </row>
    <row r="89" spans="1:31" s="54" customFormat="1" ht="20.25" customHeight="1" x14ac:dyDescent="0.35">
      <c r="A89" s="49"/>
      <c r="B8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9" s="51">
        <f>_xlfn.RANK.EQ(TournamentData[[#This Row],[Max]],TournamentData[Max])</f>
        <v>5</v>
      </c>
      <c r="J8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8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8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8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89" s="52">
        <f t="shared" si="4"/>
        <v>7</v>
      </c>
      <c r="O8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9" s="55"/>
      <c r="U8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9" s="57">
        <f t="shared" si="5"/>
        <v>6</v>
      </c>
      <c r="Z89" s="58"/>
      <c r="AC89" s="91"/>
      <c r="AD89" s="59"/>
      <c r="AE89" s="55"/>
    </row>
    <row r="90" spans="1:31" s="54" customFormat="1" ht="20.25" customHeight="1" x14ac:dyDescent="0.35">
      <c r="A90" s="49"/>
      <c r="B9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0" s="51">
        <f>_xlfn.RANK.EQ(TournamentData[[#This Row],[Max]],TournamentData[Max])</f>
        <v>5</v>
      </c>
      <c r="J9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0" s="52">
        <f t="shared" si="4"/>
        <v>7</v>
      </c>
      <c r="O9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0" s="55"/>
      <c r="U9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0" s="57">
        <f t="shared" si="5"/>
        <v>6</v>
      </c>
      <c r="Z90" s="58"/>
      <c r="AC90" s="91"/>
      <c r="AD90" s="59"/>
      <c r="AE90" s="55"/>
    </row>
    <row r="91" spans="1:31" s="54" customFormat="1" ht="20.25" customHeight="1" x14ac:dyDescent="0.35">
      <c r="A91" s="49"/>
      <c r="B9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1" s="51">
        <f>_xlfn.RANK.EQ(TournamentData[[#This Row],[Max]],TournamentData[Max])</f>
        <v>5</v>
      </c>
      <c r="J9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1" s="52">
        <f t="shared" si="4"/>
        <v>7</v>
      </c>
      <c r="O9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1" s="55"/>
      <c r="U9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1" s="57">
        <f t="shared" si="5"/>
        <v>6</v>
      </c>
      <c r="Z91" s="58"/>
      <c r="AC91" s="91"/>
      <c r="AD91" s="59"/>
      <c r="AE91" s="55"/>
    </row>
    <row r="92" spans="1:31" s="54" customFormat="1" ht="20.25" customHeight="1" x14ac:dyDescent="0.35">
      <c r="A92" s="49"/>
      <c r="B9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2" s="51">
        <f>_xlfn.RANK.EQ(TournamentData[[#This Row],[Max]],TournamentData[Max])</f>
        <v>5</v>
      </c>
      <c r="J9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2" s="52">
        <f t="shared" si="4"/>
        <v>7</v>
      </c>
      <c r="O9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2" s="55"/>
      <c r="U9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2" s="57">
        <f t="shared" si="5"/>
        <v>6</v>
      </c>
      <c r="Z92" s="58"/>
      <c r="AC92" s="91"/>
      <c r="AD92" s="59"/>
      <c r="AE92" s="55"/>
    </row>
    <row r="93" spans="1:31" s="54" customFormat="1" ht="20.25" customHeight="1" x14ac:dyDescent="0.35">
      <c r="A93" s="49"/>
      <c r="B9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3" s="51">
        <f>_xlfn.RANK.EQ(TournamentData[[#This Row],[Max]],TournamentData[Max])</f>
        <v>5</v>
      </c>
      <c r="J9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3" s="52">
        <f t="shared" si="4"/>
        <v>7</v>
      </c>
      <c r="O9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3" s="55"/>
      <c r="U9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3" s="57">
        <f t="shared" si="5"/>
        <v>6</v>
      </c>
      <c r="Z93" s="58"/>
      <c r="AC93" s="91"/>
      <c r="AD93" s="59"/>
      <c r="AE93" s="55"/>
    </row>
    <row r="94" spans="1:31" s="54" customFormat="1" ht="20.25" customHeight="1" x14ac:dyDescent="0.35">
      <c r="A94" s="49"/>
      <c r="B9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4" s="51">
        <f>_xlfn.RANK.EQ(TournamentData[[#This Row],[Max]],TournamentData[Max])</f>
        <v>5</v>
      </c>
      <c r="J9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4" s="52">
        <f t="shared" si="4"/>
        <v>7</v>
      </c>
      <c r="O9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4" s="55"/>
      <c r="U9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4" s="57">
        <f t="shared" si="5"/>
        <v>6</v>
      </c>
      <c r="Z94" s="58"/>
      <c r="AC94" s="91"/>
      <c r="AD94" s="59"/>
      <c r="AE94" s="55"/>
    </row>
    <row r="95" spans="1:31" s="54" customFormat="1" ht="20.25" customHeight="1" x14ac:dyDescent="0.35">
      <c r="A95" s="49"/>
      <c r="B9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5" s="51">
        <f>_xlfn.RANK.EQ(TournamentData[[#This Row],[Max]],TournamentData[Max])</f>
        <v>5</v>
      </c>
      <c r="J9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5" s="52">
        <f t="shared" si="4"/>
        <v>7</v>
      </c>
      <c r="O9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5" s="55"/>
      <c r="U9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5" s="57">
        <f t="shared" si="5"/>
        <v>6</v>
      </c>
      <c r="Z95" s="58"/>
      <c r="AC95" s="91"/>
      <c r="AD95" s="59"/>
      <c r="AE95" s="55"/>
    </row>
    <row r="96" spans="1:31" s="54" customFormat="1" ht="20.25" customHeight="1" x14ac:dyDescent="0.35">
      <c r="A96" s="49"/>
      <c r="B9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6" s="51">
        <f>_xlfn.RANK.EQ(TournamentData[[#This Row],[Max]],TournamentData[Max])</f>
        <v>5</v>
      </c>
      <c r="J9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6" s="52">
        <f t="shared" si="4"/>
        <v>7</v>
      </c>
      <c r="O9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6" s="55"/>
      <c r="U9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6" s="57">
        <f t="shared" si="5"/>
        <v>6</v>
      </c>
      <c r="Z96" s="58"/>
      <c r="AC96" s="91"/>
      <c r="AD96" s="59"/>
      <c r="AE96" s="55"/>
    </row>
    <row r="97" spans="1:34" s="54" customFormat="1" ht="20.25" customHeight="1" x14ac:dyDescent="0.35">
      <c r="A97" s="49"/>
      <c r="B9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7" s="51">
        <f>_xlfn.RANK.EQ(TournamentData[[#This Row],[Max]],TournamentData[Max])</f>
        <v>5</v>
      </c>
      <c r="J9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7" s="52">
        <f t="shared" si="4"/>
        <v>7</v>
      </c>
      <c r="O9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7" s="55"/>
      <c r="U9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7" s="57">
        <f t="shared" si="5"/>
        <v>6</v>
      </c>
      <c r="Z97" s="58"/>
      <c r="AC97" s="91"/>
      <c r="AD97" s="59"/>
      <c r="AE97" s="55"/>
    </row>
    <row r="98" spans="1:34" s="54" customFormat="1" ht="20.25" customHeight="1" x14ac:dyDescent="0.35">
      <c r="A98" s="49"/>
      <c r="B9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8" s="51">
        <f>_xlfn.RANK.EQ(TournamentData[[#This Row],[Max]],TournamentData[Max])</f>
        <v>5</v>
      </c>
      <c r="J9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8" s="52">
        <f t="shared" si="4"/>
        <v>7</v>
      </c>
      <c r="O9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8" s="55"/>
      <c r="U9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8" s="57">
        <f t="shared" si="5"/>
        <v>6</v>
      </c>
      <c r="Z98" s="58"/>
      <c r="AC98" s="91"/>
      <c r="AD98" s="59"/>
      <c r="AE98" s="55"/>
    </row>
    <row r="99" spans="1:34" s="54" customFormat="1" ht="20.25" customHeight="1" x14ac:dyDescent="0.35">
      <c r="A99" s="49"/>
      <c r="B9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9" s="51">
        <f>_xlfn.RANK.EQ(TournamentData[[#This Row],[Max]],TournamentData[Max])</f>
        <v>5</v>
      </c>
      <c r="J9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9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9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9" s="52">
        <f t="shared" ref="N99:N110" si="6">IF(M99,RANK(M99,M$3:M$110,1)-COUNTIF(M$3:M$110,0),NumberOfTeams+1)</f>
        <v>7</v>
      </c>
      <c r="O9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9" s="55"/>
      <c r="U9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9" s="57">
        <f t="shared" ref="Y99:Y110" si="7">IF(X99,_xlfn.RANK.EQ(X99,X$3:X$110,0),NumberOfTeams)</f>
        <v>6</v>
      </c>
      <c r="Z99" s="58"/>
      <c r="AC99" s="91"/>
      <c r="AD99" s="59"/>
      <c r="AE99" s="55"/>
    </row>
    <row r="100" spans="1:34" s="54" customFormat="1" ht="20.25" customHeight="1" x14ac:dyDescent="0.35">
      <c r="A100" s="49"/>
      <c r="B10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0" s="51">
        <f>_xlfn.RANK.EQ(TournamentData[[#This Row],[Max]],TournamentData[Max])</f>
        <v>5</v>
      </c>
      <c r="J10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0" s="52">
        <f t="shared" si="6"/>
        <v>7</v>
      </c>
      <c r="O10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0" s="55"/>
      <c r="U10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0" s="57">
        <f t="shared" si="7"/>
        <v>6</v>
      </c>
      <c r="Z100" s="58"/>
      <c r="AC100" s="91"/>
      <c r="AD100" s="59"/>
      <c r="AE100" s="55"/>
    </row>
    <row r="101" spans="1:34" s="54" customFormat="1" ht="20.25" customHeight="1" x14ac:dyDescent="0.35">
      <c r="A101" s="49"/>
      <c r="B10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1" s="51">
        <f>_xlfn.RANK.EQ(TournamentData[[#This Row],[Max]],TournamentData[Max])</f>
        <v>5</v>
      </c>
      <c r="J10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1" s="52">
        <f t="shared" si="6"/>
        <v>7</v>
      </c>
      <c r="O10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1" s="55"/>
      <c r="U10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1" s="57">
        <f t="shared" si="7"/>
        <v>6</v>
      </c>
      <c r="Z101" s="58"/>
      <c r="AC101" s="91"/>
      <c r="AD101" s="59"/>
      <c r="AE101" s="55"/>
    </row>
    <row r="102" spans="1:34" s="54" customFormat="1" ht="20.25" customHeight="1" x14ac:dyDescent="0.35">
      <c r="A102" s="49"/>
      <c r="B10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2" s="51">
        <f>_xlfn.RANK.EQ(TournamentData[[#This Row],[Max]],TournamentData[Max])</f>
        <v>5</v>
      </c>
      <c r="J10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2" s="52">
        <f t="shared" si="6"/>
        <v>7</v>
      </c>
      <c r="O10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2" s="55"/>
      <c r="U10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2" s="57">
        <f t="shared" si="7"/>
        <v>6</v>
      </c>
      <c r="Z102" s="58"/>
      <c r="AC102" s="91"/>
      <c r="AD102" s="59"/>
      <c r="AE102" s="55"/>
    </row>
    <row r="103" spans="1:34" s="54" customFormat="1" ht="20.25" customHeight="1" x14ac:dyDescent="0.35">
      <c r="A103" s="49"/>
      <c r="B10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3" s="51">
        <f>_xlfn.RANK.EQ(TournamentData[[#This Row],[Max]],TournamentData[Max])</f>
        <v>5</v>
      </c>
      <c r="J10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3" s="52">
        <f t="shared" si="6"/>
        <v>7</v>
      </c>
      <c r="O10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3" s="55"/>
      <c r="U10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3" s="57">
        <f t="shared" si="7"/>
        <v>6</v>
      </c>
      <c r="Z103" s="58"/>
      <c r="AC103" s="91"/>
      <c r="AD103" s="59"/>
      <c r="AE103" s="55"/>
    </row>
    <row r="104" spans="1:34" s="54" customFormat="1" ht="20.25" customHeight="1" x14ac:dyDescent="0.35">
      <c r="A104" s="49"/>
      <c r="B10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4" s="51">
        <f>_xlfn.RANK.EQ(TournamentData[[#This Row],[Max]],TournamentData[Max])</f>
        <v>5</v>
      </c>
      <c r="J10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4" s="52">
        <f t="shared" si="6"/>
        <v>7</v>
      </c>
      <c r="O10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4" s="55"/>
      <c r="U10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4" s="57">
        <f t="shared" si="7"/>
        <v>6</v>
      </c>
      <c r="Z104" s="58"/>
      <c r="AC104" s="91"/>
      <c r="AD104" s="59"/>
      <c r="AE104" s="55"/>
    </row>
    <row r="105" spans="1:34" s="54" customFormat="1" ht="20.25" customHeight="1" x14ac:dyDescent="0.35">
      <c r="A105" s="49"/>
      <c r="B10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5" s="51">
        <f>_xlfn.RANK.EQ(TournamentData[[#This Row],[Max]],TournamentData[Max])</f>
        <v>5</v>
      </c>
      <c r="J10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5" s="52">
        <f t="shared" si="6"/>
        <v>7</v>
      </c>
      <c r="O10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5" s="55"/>
      <c r="U10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5" s="57">
        <f t="shared" si="7"/>
        <v>6</v>
      </c>
      <c r="Z105" s="58"/>
      <c r="AC105" s="91"/>
      <c r="AD105" s="59"/>
      <c r="AE105" s="55"/>
    </row>
    <row r="106" spans="1:34" s="54" customFormat="1" ht="20.25" customHeight="1" x14ac:dyDescent="0.35">
      <c r="A106" s="49"/>
      <c r="B10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6" s="51">
        <f>_xlfn.RANK.EQ(TournamentData[[#This Row],[Max]],TournamentData[Max])</f>
        <v>5</v>
      </c>
      <c r="J10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6" s="52">
        <f t="shared" si="6"/>
        <v>7</v>
      </c>
      <c r="O10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6" s="55"/>
      <c r="U10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6" s="57">
        <f t="shared" si="7"/>
        <v>6</v>
      </c>
      <c r="Z106" s="58"/>
      <c r="AC106" s="91"/>
      <c r="AD106" s="59"/>
      <c r="AE106" s="55"/>
    </row>
    <row r="107" spans="1:34" s="54" customFormat="1" ht="20.25" customHeight="1" x14ac:dyDescent="0.35">
      <c r="A107" s="49"/>
      <c r="B10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7" s="51">
        <f>_xlfn.RANK.EQ(TournamentData[[#This Row],[Max]],TournamentData[Max])</f>
        <v>5</v>
      </c>
      <c r="J10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7" s="52">
        <f t="shared" si="6"/>
        <v>7</v>
      </c>
      <c r="O10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7" s="55"/>
      <c r="U10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7" s="57">
        <f t="shared" si="7"/>
        <v>6</v>
      </c>
      <c r="Z107" s="58"/>
      <c r="AC107" s="91"/>
      <c r="AD107" s="59"/>
      <c r="AE107" s="55"/>
    </row>
    <row r="108" spans="1:34" s="54" customFormat="1" ht="20.25" customHeight="1" x14ac:dyDescent="0.35">
      <c r="A108" s="49"/>
      <c r="B10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8" s="51">
        <f>_xlfn.RANK.EQ(TournamentData[[#This Row],[Max]],TournamentData[Max])</f>
        <v>5</v>
      </c>
      <c r="J10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8" s="52">
        <f t="shared" si="6"/>
        <v>7</v>
      </c>
      <c r="O10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8" s="55"/>
      <c r="U10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8" s="57">
        <f t="shared" si="7"/>
        <v>6</v>
      </c>
      <c r="Z108" s="58"/>
      <c r="AC108" s="91"/>
      <c r="AD108" s="59"/>
      <c r="AE108" s="55"/>
    </row>
    <row r="109" spans="1:34" s="54" customFormat="1" ht="20.25" customHeight="1" x14ac:dyDescent="0.35">
      <c r="A109" s="49"/>
      <c r="B10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9" s="51">
        <f>_xlfn.RANK.EQ(TournamentData[[#This Row],[Max]],TournamentData[Max])</f>
        <v>5</v>
      </c>
      <c r="J10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0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9" s="52">
        <f t="shared" si="6"/>
        <v>7</v>
      </c>
      <c r="O10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9" s="55"/>
      <c r="U10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9" s="57">
        <f t="shared" si="7"/>
        <v>6</v>
      </c>
      <c r="Z109" s="58"/>
      <c r="AC109" s="91"/>
      <c r="AD109" s="59"/>
      <c r="AE109" s="55"/>
    </row>
    <row r="110" spans="1:34" s="54" customFormat="1" ht="20.25" customHeight="1" x14ac:dyDescent="0.35">
      <c r="A110" s="49"/>
      <c r="B11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1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1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1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1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1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1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10" s="51">
        <f>_xlfn.RANK.EQ(TournamentData[[#This Row],[Max]],TournamentData[Max])</f>
        <v>5</v>
      </c>
      <c r="J11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11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1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1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10" s="52">
        <f t="shared" si="6"/>
        <v>7</v>
      </c>
      <c r="O11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1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1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10" s="55"/>
      <c r="U11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1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1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1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10" s="57">
        <f t="shared" si="7"/>
        <v>6</v>
      </c>
      <c r="Z110" s="58"/>
      <c r="AC110" s="91"/>
      <c r="AD110" s="61"/>
      <c r="AF110" s="55"/>
      <c r="AG110" s="55"/>
      <c r="AH110" s="55"/>
    </row>
    <row r="111" spans="1:34" ht="20.25" customHeight="1" x14ac:dyDescent="0.35">
      <c r="AC111" s="92"/>
    </row>
  </sheetData>
  <sheetProtection selectLockedCells="1" sort="0" autoFilter="0"/>
  <protectedRanges>
    <protectedRange sqref="A1:B2 O1:XFD2 B111:B1048576 F111:Y1048576 B1:Q110" name="ResultsSort"/>
  </protectedRanges>
  <mergeCells count="6">
    <mergeCell ref="U1:Y1"/>
    <mergeCell ref="A1:B1"/>
    <mergeCell ref="J1:L1"/>
    <mergeCell ref="R1:T1"/>
    <mergeCell ref="M1:Q1"/>
    <mergeCell ref="C1:I1"/>
  </mergeCells>
  <conditionalFormatting sqref="A3:Z110">
    <cfRule type="expression" dxfId="152" priority="15">
      <formula>ROW()-NumberOfTeams=2</formula>
    </cfRule>
  </conditionalFormatting>
  <conditionalFormatting sqref="O3:Q110">
    <cfRule type="cellIs" dxfId="151" priority="12" operator="greaterThan">
      <formula>0</formula>
    </cfRule>
  </conditionalFormatting>
  <conditionalFormatting sqref="A3:A110">
    <cfRule type="expression" dxfId="150" priority="6">
      <formula>IF($N3 &lt;= NumberofTeamsAdvancing,TRUE,FALSE)</formula>
    </cfRule>
  </conditionalFormatting>
  <conditionalFormatting sqref="T3:T101">
    <cfRule type="cellIs" dxfId="149" priority="5" operator="equal">
      <formula>"Yes"</formula>
    </cfRule>
  </conditionalFormatting>
  <conditionalFormatting sqref="T2">
    <cfRule type="expression" dxfId="148" priority="1">
      <formula>IF(COUNTIF($T:$T,"=Yes")&lt;&gt;NumberofTeamsAdvancing,1,0)</formula>
    </cfRule>
  </conditionalFormatting>
  <conditionalFormatting sqref="I1:I1048576">
    <cfRule type="cellIs" dxfId="147" priority="7" operator="equal">
      <formula>3</formula>
    </cfRule>
    <cfRule type="cellIs" dxfId="146" priority="10" operator="equal">
      <formula>2</formula>
    </cfRule>
    <cfRule type="cellIs" dxfId="145" priority="11" operator="equal">
      <formula>1</formula>
    </cfRule>
  </conditionalFormatting>
  <conditionalFormatting sqref="B3:Z110">
    <cfRule type="expression" dxfId="144" priority="25">
      <formula>IF($R3&lt;&gt;"",TRUE,FALSE)</formula>
    </cfRule>
  </conditionalFormatting>
  <dataValidations count="3">
    <dataValidation type="list" allowBlank="1" showInputMessage="1" showErrorMessage="1" sqref="T3:T110" xr:uid="{00000000-0002-0000-0200-000000000000}">
      <formula1>"Yes, No"</formula1>
    </dataValidation>
    <dataValidation type="list" allowBlank="1" showInputMessage="1" showErrorMessage="1" sqref="S3:S110" xr:uid="{00000000-0002-0000-0200-000001000000}">
      <formula1>$AE$2:$AE$6</formula1>
    </dataValidation>
    <dataValidation type="list" allowBlank="1" showInputMessage="1" showErrorMessage="1" sqref="R3:R110" xr:uid="{00000000-0002-0000-0200-000002000000}">
      <formula1>$AC$2:$AC$10</formula1>
    </dataValidation>
  </dataValidations>
  <pageMargins left="0.7" right="0.7" top="0.75" bottom="0.75" header="0.3" footer="0.3"/>
  <pageSetup scale="4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54"/>
  <sheetViews>
    <sheetView tabSelected="1" zoomScaleNormal="100" workbookViewId="0">
      <selection activeCell="I22" sqref="I22"/>
    </sheetView>
  </sheetViews>
  <sheetFormatPr defaultColWidth="9.1796875" defaultRowHeight="20.25" customHeight="1" x14ac:dyDescent="0.35"/>
  <cols>
    <col min="1" max="1" width="9.1796875" style="7"/>
    <col min="2" max="2" width="15.453125" style="7" customWidth="1"/>
    <col min="3" max="3" width="45.453125" style="7" customWidth="1"/>
    <col min="4" max="4" width="17.1796875" style="7" customWidth="1"/>
    <col min="5" max="5" width="18.453125" style="7" customWidth="1"/>
    <col min="6" max="6" width="9.1796875" style="7"/>
    <col min="7" max="7" width="15.453125" style="7" customWidth="1"/>
    <col min="8" max="8" width="45.453125" style="7" customWidth="1"/>
    <col min="9" max="9" width="17.1796875" style="7" customWidth="1"/>
    <col min="10" max="10" width="18.453125" style="7" customWidth="1"/>
    <col min="11" max="11" width="9.1796875" style="7"/>
    <col min="12" max="12" width="15.453125" style="7" customWidth="1"/>
    <col min="13" max="13" width="45.453125" style="7" customWidth="1"/>
    <col min="14" max="14" width="17.1796875" style="7" customWidth="1"/>
    <col min="15" max="15" width="18.453125" style="7" customWidth="1"/>
    <col min="16" max="16384" width="9.1796875" style="7"/>
  </cols>
  <sheetData>
    <row r="2" spans="2:11" ht="20.25" customHeight="1" x14ac:dyDescent="0.35">
      <c r="B2" s="7" t="s">
        <v>38</v>
      </c>
      <c r="G2" s="7" t="s">
        <v>78</v>
      </c>
    </row>
    <row r="3" spans="2:11" ht="40.15" customHeight="1" x14ac:dyDescent="0.35">
      <c r="B3" s="26" t="s">
        <v>2</v>
      </c>
      <c r="C3" s="26" t="s">
        <v>3</v>
      </c>
      <c r="D3" s="27" t="s">
        <v>26</v>
      </c>
      <c r="E3" s="27" t="s">
        <v>79</v>
      </c>
      <c r="G3" s="40" t="s">
        <v>2</v>
      </c>
      <c r="H3" s="40" t="s">
        <v>3</v>
      </c>
      <c r="I3" s="41" t="s">
        <v>26</v>
      </c>
      <c r="J3" s="41" t="s">
        <v>79</v>
      </c>
    </row>
    <row r="4" spans="2:11" ht="20.25" customHeight="1" x14ac:dyDescent="0.35">
      <c r="B4" s="98">
        <v>28</v>
      </c>
      <c r="C4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RoboGo 5vos</v>
      </c>
      <c r="D4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</v>
      </c>
      <c r="E4" s="98">
        <v>1</v>
      </c>
      <c r="F4" s="98"/>
      <c r="G4" s="98">
        <v>28</v>
      </c>
      <c r="H4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RoboGo 5vos</v>
      </c>
      <c r="I4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</v>
      </c>
      <c r="J4" s="98"/>
      <c r="K4" s="98"/>
    </row>
    <row r="5" spans="2:11" ht="20.25" customHeight="1" x14ac:dyDescent="0.35">
      <c r="B5" s="98">
        <v>11</v>
      </c>
      <c r="C5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ROBOKTAT</v>
      </c>
      <c r="D5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2</v>
      </c>
      <c r="E5" s="98">
        <v>2</v>
      </c>
      <c r="F5" s="98"/>
      <c r="G5" s="98"/>
      <c r="H5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5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5" s="98"/>
      <c r="K5" s="98"/>
    </row>
    <row r="6" spans="2:11" ht="20.25" customHeight="1" x14ac:dyDescent="0.35">
      <c r="B6" s="98">
        <v>16</v>
      </c>
      <c r="C6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FRT</v>
      </c>
      <c r="D6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2</v>
      </c>
      <c r="E6" s="98">
        <v>2</v>
      </c>
      <c r="F6" s="98"/>
      <c r="G6" s="98"/>
      <c r="H6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6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6" s="98"/>
      <c r="K6" s="98"/>
    </row>
    <row r="7" spans="2:11" ht="20.25" customHeight="1" x14ac:dyDescent="0.35">
      <c r="B7" s="98">
        <v>29</v>
      </c>
      <c r="C7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SG2020</v>
      </c>
      <c r="D7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4</v>
      </c>
      <c r="E7" s="98">
        <v>4</v>
      </c>
      <c r="F7" s="98"/>
      <c r="G7" s="98"/>
      <c r="H7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7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7" s="98"/>
      <c r="K7" s="98"/>
    </row>
    <row r="8" spans="2:11" ht="20.25" customHeight="1" x14ac:dyDescent="0.35">
      <c r="B8" s="98"/>
      <c r="C8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8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8" s="98"/>
      <c r="F8" s="98"/>
      <c r="G8" s="98"/>
      <c r="H8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8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8" s="98"/>
      <c r="K8" s="98"/>
    </row>
    <row r="9" spans="2:11" ht="20.25" customHeight="1" x14ac:dyDescent="0.35">
      <c r="B9" s="98"/>
      <c r="C9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9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9" s="98"/>
      <c r="F9" s="98"/>
      <c r="G9" s="98"/>
      <c r="H9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9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9" s="98"/>
      <c r="K9" s="98"/>
    </row>
    <row r="10" spans="2:11" ht="20.25" customHeight="1" x14ac:dyDescent="0.35">
      <c r="B10" s="98"/>
      <c r="C10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0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0" s="98"/>
      <c r="F10" s="98"/>
      <c r="G10" s="98"/>
      <c r="H10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0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0" s="98"/>
      <c r="K10" s="98"/>
    </row>
    <row r="11" spans="2:11" ht="20.25" customHeight="1" x14ac:dyDescent="0.35">
      <c r="B11" s="98"/>
      <c r="C11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1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1" s="98"/>
      <c r="F11" s="98"/>
      <c r="G11" s="98"/>
      <c r="H11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1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1" s="98"/>
      <c r="K11" s="98"/>
    </row>
    <row r="12" spans="2:11" ht="20.25" customHeight="1" x14ac:dyDescent="0.35">
      <c r="B12" s="98"/>
      <c r="C12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2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2" s="98"/>
      <c r="F12" s="98"/>
      <c r="G12" s="98"/>
      <c r="H12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2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2" s="98"/>
      <c r="K12" s="98"/>
    </row>
    <row r="13" spans="2:11" ht="20.25" customHeight="1" x14ac:dyDescent="0.35">
      <c r="B13" s="98"/>
      <c r="C13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3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3" s="98"/>
      <c r="F13" s="98"/>
      <c r="G13" s="98"/>
      <c r="H13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3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3" s="98"/>
      <c r="K13" s="98"/>
    </row>
    <row r="14" spans="2:11" ht="20.25" customHeight="1" x14ac:dyDescent="0.35">
      <c r="B14" s="98"/>
      <c r="C14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4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4" s="98"/>
      <c r="F14" s="98"/>
      <c r="G14" s="98"/>
      <c r="H14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4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4" s="98"/>
      <c r="K14" s="98"/>
    </row>
    <row r="15" spans="2:11" ht="20.25" customHeight="1" x14ac:dyDescent="0.35">
      <c r="B15" s="98"/>
      <c r="C15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5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5" s="98"/>
      <c r="F15" s="98"/>
      <c r="G15" s="98"/>
      <c r="H15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5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5" s="98"/>
      <c r="K15" s="98"/>
    </row>
    <row r="16" spans="2:11" ht="20.25" customHeight="1" x14ac:dyDescent="0.35">
      <c r="B16" s="98"/>
      <c r="C16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6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6" s="98"/>
      <c r="F16" s="98"/>
      <c r="G16" s="98"/>
      <c r="H16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6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6" s="98"/>
      <c r="K16" s="98"/>
    </row>
    <row r="17" spans="2:15" ht="20.25" customHeight="1" x14ac:dyDescent="0.35">
      <c r="B17" s="98"/>
      <c r="C17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7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7" s="98"/>
      <c r="F17" s="98"/>
      <c r="G17" s="98"/>
      <c r="H17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7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7" s="98"/>
      <c r="K17" s="98"/>
    </row>
    <row r="18" spans="2:15" ht="20.25" customHeight="1" x14ac:dyDescent="0.35">
      <c r="B18" s="98"/>
      <c r="C18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8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8" s="98"/>
      <c r="F18" s="98"/>
      <c r="G18" s="98"/>
      <c r="H18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8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8" s="98"/>
      <c r="K18" s="98"/>
    </row>
    <row r="20" spans="2:15" ht="20.25" customHeight="1" x14ac:dyDescent="0.35">
      <c r="B20" s="7" t="s">
        <v>40</v>
      </c>
      <c r="G20" s="7" t="s">
        <v>43</v>
      </c>
      <c r="L20" s="7" t="s">
        <v>42</v>
      </c>
    </row>
    <row r="21" spans="2:15" ht="40.15" customHeight="1" x14ac:dyDescent="0.35">
      <c r="B21" s="30" t="s">
        <v>2</v>
      </c>
      <c r="C21" s="30" t="s">
        <v>3</v>
      </c>
      <c r="D21" s="31" t="s">
        <v>22</v>
      </c>
      <c r="E21" s="31" t="s">
        <v>79</v>
      </c>
      <c r="G21" s="34" t="s">
        <v>2</v>
      </c>
      <c r="H21" s="34" t="s">
        <v>3</v>
      </c>
      <c r="I21" s="35" t="s">
        <v>24</v>
      </c>
      <c r="J21" s="35" t="s">
        <v>79</v>
      </c>
      <c r="L21" s="32" t="s">
        <v>2</v>
      </c>
      <c r="M21" s="32" t="s">
        <v>3</v>
      </c>
      <c r="N21" s="33" t="s">
        <v>23</v>
      </c>
      <c r="O21" s="33" t="s">
        <v>79</v>
      </c>
    </row>
    <row r="22" spans="2:15" ht="20.25" customHeight="1" x14ac:dyDescent="0.35">
      <c r="B22" s="98" t="s">
        <v>95</v>
      </c>
      <c r="C22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2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2" s="98"/>
      <c r="F22" s="98"/>
      <c r="G22" s="98" t="s">
        <v>95</v>
      </c>
      <c r="H22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2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2" s="98"/>
      <c r="K22" s="98"/>
      <c r="L22" s="98"/>
      <c r="M22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2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2" s="98"/>
    </row>
    <row r="23" spans="2:15" ht="20.25" customHeight="1" x14ac:dyDescent="0.35">
      <c r="B23" s="98" t="s">
        <v>95</v>
      </c>
      <c r="C23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3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3" s="98"/>
      <c r="F23" s="98"/>
      <c r="G23" s="98" t="s">
        <v>95</v>
      </c>
      <c r="H23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3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3" s="98"/>
      <c r="K23" s="98"/>
      <c r="L23" s="98"/>
      <c r="M23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3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3" s="98"/>
    </row>
    <row r="24" spans="2:15" ht="20.25" customHeight="1" x14ac:dyDescent="0.35">
      <c r="B24" s="98" t="s">
        <v>95</v>
      </c>
      <c r="C24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4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4" s="98"/>
      <c r="F24" s="98"/>
      <c r="G24" s="98" t="s">
        <v>95</v>
      </c>
      <c r="H24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4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4" s="98"/>
      <c r="K24" s="98"/>
      <c r="L24" s="98"/>
      <c r="M24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4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4" s="98"/>
    </row>
    <row r="25" spans="2:15" ht="20.25" customHeight="1" x14ac:dyDescent="0.35">
      <c r="B25" s="98" t="s">
        <v>95</v>
      </c>
      <c r="C25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5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5" s="98"/>
      <c r="F25" s="98"/>
      <c r="G25" s="98" t="s">
        <v>95</v>
      </c>
      <c r="H25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5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5" s="98"/>
      <c r="K25" s="98"/>
      <c r="L25" s="98"/>
      <c r="M25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5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5" s="98"/>
    </row>
    <row r="26" spans="2:15" ht="20.25" customHeight="1" x14ac:dyDescent="0.35">
      <c r="B26" s="98" t="s">
        <v>95</v>
      </c>
      <c r="C26" s="98" t="s">
        <v>95</v>
      </c>
      <c r="D26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6" s="98"/>
      <c r="F26" s="98"/>
      <c r="G26" s="98" t="s">
        <v>95</v>
      </c>
      <c r="H26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6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6" s="98"/>
      <c r="K26" s="98"/>
      <c r="L26" s="98"/>
      <c r="M26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6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6" s="98"/>
    </row>
    <row r="27" spans="2:15" ht="20.25" customHeight="1" x14ac:dyDescent="0.35">
      <c r="B27" s="98"/>
      <c r="C27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7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7" s="98"/>
      <c r="F27" s="98"/>
      <c r="G27" s="98" t="s">
        <v>95</v>
      </c>
      <c r="H27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7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7" s="98"/>
      <c r="K27" s="98"/>
      <c r="L27" s="98"/>
      <c r="M27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7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7" s="98"/>
    </row>
    <row r="28" spans="2:15" ht="20.25" customHeight="1" x14ac:dyDescent="0.35">
      <c r="B28" s="98"/>
      <c r="C28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8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8" s="98"/>
      <c r="F28" s="98"/>
      <c r="G28" s="98" t="s">
        <v>95</v>
      </c>
      <c r="H28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8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8" s="98"/>
      <c r="K28" s="98"/>
      <c r="L28" s="98"/>
      <c r="M28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8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8" s="98"/>
    </row>
    <row r="29" spans="2:15" ht="20.25" customHeight="1" x14ac:dyDescent="0.35">
      <c r="B29" s="98"/>
      <c r="C29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9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29" s="98"/>
      <c r="F29" s="98"/>
      <c r="G29" s="98" t="s">
        <v>95</v>
      </c>
      <c r="H29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9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29" s="98"/>
      <c r="K29" s="98"/>
      <c r="L29" s="98"/>
      <c r="M29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9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29" s="98"/>
    </row>
    <row r="30" spans="2:15" ht="20.25" customHeight="1" x14ac:dyDescent="0.35">
      <c r="B30" s="98"/>
      <c r="C30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0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0" s="98"/>
      <c r="F30" s="98"/>
      <c r="G30" s="98"/>
      <c r="H30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0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0" s="98"/>
      <c r="K30" s="98"/>
      <c r="L30" s="98"/>
      <c r="M30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0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0" s="98"/>
    </row>
    <row r="31" spans="2:15" ht="20.25" customHeight="1" x14ac:dyDescent="0.35">
      <c r="B31" s="98"/>
      <c r="C31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1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1" s="98"/>
      <c r="F31" s="98"/>
      <c r="G31" s="98"/>
      <c r="H31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1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1" s="98"/>
      <c r="K31" s="98"/>
      <c r="L31" s="98"/>
      <c r="M31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1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1" s="98"/>
    </row>
    <row r="32" spans="2:15" ht="20.25" customHeight="1" x14ac:dyDescent="0.35">
      <c r="B32" s="98"/>
      <c r="C32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2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2" s="98"/>
      <c r="F32" s="98"/>
      <c r="G32" s="98"/>
      <c r="H32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2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2" s="98"/>
      <c r="K32" s="98"/>
      <c r="L32" s="98"/>
      <c r="M32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2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2" s="98"/>
    </row>
    <row r="33" spans="2:15" ht="20.25" customHeight="1" x14ac:dyDescent="0.35">
      <c r="B33" s="98"/>
      <c r="C33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3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3" s="98"/>
      <c r="F33" s="98"/>
      <c r="G33" s="98"/>
      <c r="H33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3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3" s="98"/>
      <c r="K33" s="98"/>
      <c r="L33" s="98"/>
      <c r="M33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3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3" s="98"/>
    </row>
    <row r="34" spans="2:15" ht="20.25" customHeight="1" x14ac:dyDescent="0.35">
      <c r="B34" s="98"/>
      <c r="C34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4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4" s="98"/>
      <c r="F34" s="98"/>
      <c r="G34" s="98"/>
      <c r="H34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4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4" s="98"/>
      <c r="K34" s="98"/>
      <c r="L34" s="98"/>
      <c r="M34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4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4" s="98"/>
    </row>
    <row r="35" spans="2:15" ht="20.25" customHeight="1" x14ac:dyDescent="0.35">
      <c r="B35" s="98"/>
      <c r="C35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5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5" s="98"/>
      <c r="F35" s="98"/>
      <c r="G35" s="98"/>
      <c r="H35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5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5" s="98"/>
      <c r="K35" s="98"/>
      <c r="L35" s="98"/>
      <c r="M35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5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5" s="98"/>
    </row>
    <row r="36" spans="2:15" ht="20.25" customHeight="1" x14ac:dyDescent="0.35">
      <c r="B36" s="98"/>
      <c r="C36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6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7</v>
      </c>
      <c r="E36" s="98"/>
      <c r="F36" s="98"/>
      <c r="G36" s="98"/>
      <c r="H36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6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36" s="98"/>
      <c r="K36" s="98"/>
      <c r="L36" s="98"/>
      <c r="M36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6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7</v>
      </c>
      <c r="O36" s="98"/>
    </row>
    <row r="38" spans="2:15" ht="20.25" customHeight="1" x14ac:dyDescent="0.35">
      <c r="B38" s="7" t="s">
        <v>27</v>
      </c>
      <c r="G38" s="7" t="s">
        <v>28</v>
      </c>
      <c r="L38" s="7" t="s">
        <v>29</v>
      </c>
    </row>
    <row r="39" spans="2:15" ht="40.15" customHeight="1" x14ac:dyDescent="0.35">
      <c r="B39" s="28" t="s">
        <v>2</v>
      </c>
      <c r="C39" s="28" t="s">
        <v>3</v>
      </c>
      <c r="D39" s="29" t="s">
        <v>26</v>
      </c>
      <c r="E39" s="29" t="s">
        <v>79</v>
      </c>
      <c r="G39" s="28" t="s">
        <v>2</v>
      </c>
      <c r="H39" s="28" t="s">
        <v>3</v>
      </c>
      <c r="I39" s="29" t="s">
        <v>26</v>
      </c>
      <c r="J39" s="29" t="s">
        <v>79</v>
      </c>
      <c r="L39" s="28" t="s">
        <v>2</v>
      </c>
      <c r="M39" s="28" t="s">
        <v>3</v>
      </c>
      <c r="N39" s="29" t="s">
        <v>26</v>
      </c>
      <c r="O39" s="29" t="s">
        <v>79</v>
      </c>
    </row>
    <row r="40" spans="2:15" ht="20.25" customHeight="1" x14ac:dyDescent="0.35">
      <c r="B40" s="98"/>
      <c r="C40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0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0" s="98"/>
      <c r="F40" s="98"/>
      <c r="G40" s="98"/>
      <c r="H40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0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0" s="98"/>
      <c r="K40" s="98"/>
      <c r="L40" s="98"/>
      <c r="M40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0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0" s="98"/>
    </row>
    <row r="41" spans="2:15" ht="20.25" customHeight="1" x14ac:dyDescent="0.35">
      <c r="B41" s="98"/>
      <c r="C41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1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1" s="98"/>
      <c r="F41" s="98"/>
      <c r="G41" s="98"/>
      <c r="H41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1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1" s="98"/>
      <c r="K41" s="98"/>
      <c r="L41" s="98"/>
      <c r="M41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1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1" s="98"/>
    </row>
    <row r="42" spans="2:15" ht="20.25" customHeight="1" x14ac:dyDescent="0.35">
      <c r="B42" s="98"/>
      <c r="C42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2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2" s="98"/>
      <c r="F42" s="98"/>
      <c r="G42" s="98"/>
      <c r="H42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2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2" s="98"/>
      <c r="K42" s="98"/>
      <c r="L42" s="98"/>
      <c r="M42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2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2" s="98"/>
    </row>
    <row r="43" spans="2:15" ht="20.25" customHeight="1" x14ac:dyDescent="0.35">
      <c r="B43" s="98"/>
      <c r="C43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3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3" s="98"/>
      <c r="F43" s="98"/>
      <c r="G43" s="98"/>
      <c r="H43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3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3" s="98"/>
      <c r="K43" s="98"/>
      <c r="L43" s="98"/>
      <c r="M43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3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3" s="98"/>
    </row>
    <row r="44" spans="2:15" ht="20.25" customHeight="1" x14ac:dyDescent="0.35">
      <c r="B44" s="98"/>
      <c r="C44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4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4" s="98"/>
      <c r="F44" s="98"/>
      <c r="G44" s="98"/>
      <c r="H44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4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4" s="98"/>
      <c r="K44" s="98"/>
      <c r="L44" s="98"/>
      <c r="M44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4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4" s="98"/>
    </row>
    <row r="45" spans="2:15" ht="20.25" customHeight="1" x14ac:dyDescent="0.35">
      <c r="B45" s="98"/>
      <c r="C45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5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5" s="98"/>
      <c r="F45" s="98"/>
      <c r="G45" s="98"/>
      <c r="H45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5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5" s="98"/>
      <c r="K45" s="98"/>
      <c r="L45" s="98"/>
      <c r="M45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5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5" s="98"/>
    </row>
    <row r="46" spans="2:15" ht="20.25" customHeight="1" x14ac:dyDescent="0.35">
      <c r="B46" s="98"/>
      <c r="C46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6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6" s="98"/>
      <c r="F46" s="98"/>
      <c r="G46" s="98"/>
      <c r="H46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6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6" s="98"/>
      <c r="K46" s="98"/>
      <c r="L46" s="98"/>
      <c r="M46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6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6" s="98"/>
    </row>
    <row r="47" spans="2:15" ht="20.25" customHeight="1" x14ac:dyDescent="0.35">
      <c r="B47" s="98"/>
      <c r="C47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7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7" s="98"/>
      <c r="F47" s="98"/>
      <c r="G47" s="98"/>
      <c r="H47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7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7" s="98"/>
      <c r="K47" s="98"/>
      <c r="L47" s="98"/>
      <c r="M47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7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7" s="98"/>
    </row>
    <row r="48" spans="2:15" ht="20.25" customHeight="1" x14ac:dyDescent="0.35">
      <c r="B48" s="98"/>
      <c r="C48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8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8" s="98"/>
      <c r="F48" s="98"/>
      <c r="G48" s="98"/>
      <c r="H48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8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8" s="98"/>
      <c r="K48" s="98"/>
      <c r="L48" s="98"/>
      <c r="M48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8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8" s="98"/>
    </row>
    <row r="49" spans="2:15" ht="20.25" customHeight="1" x14ac:dyDescent="0.35">
      <c r="B49" s="98"/>
      <c r="C49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9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49" s="98"/>
      <c r="F49" s="98"/>
      <c r="G49" s="98"/>
      <c r="H49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9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49" s="98"/>
      <c r="K49" s="98"/>
      <c r="L49" s="98"/>
      <c r="M49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9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49" s="98"/>
    </row>
    <row r="50" spans="2:15" ht="20.25" customHeight="1" x14ac:dyDescent="0.35">
      <c r="B50" s="98"/>
      <c r="C50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0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0" s="98"/>
      <c r="F50" s="98"/>
      <c r="G50" s="98"/>
      <c r="H50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0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0" s="98"/>
      <c r="K50" s="98"/>
      <c r="L50" s="98"/>
      <c r="M50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0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0" s="98"/>
    </row>
    <row r="51" spans="2:15" ht="20.25" customHeight="1" x14ac:dyDescent="0.35">
      <c r="B51" s="98"/>
      <c r="C51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1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1" s="98"/>
      <c r="F51" s="98"/>
      <c r="G51" s="98"/>
      <c r="H51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1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1" s="98"/>
      <c r="K51" s="98"/>
      <c r="L51" s="98"/>
      <c r="M51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1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1" s="98"/>
    </row>
    <row r="52" spans="2:15" ht="20.25" customHeight="1" x14ac:dyDescent="0.35">
      <c r="B52" s="98"/>
      <c r="C52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2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2" s="98"/>
      <c r="F52" s="98"/>
      <c r="G52" s="98"/>
      <c r="H52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2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2" s="98"/>
      <c r="K52" s="98"/>
      <c r="L52" s="98"/>
      <c r="M52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2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2" s="98"/>
    </row>
    <row r="53" spans="2:15" ht="20.25" customHeight="1" x14ac:dyDescent="0.35">
      <c r="B53" s="98"/>
      <c r="C53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3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3" s="98"/>
      <c r="F53" s="98"/>
      <c r="G53" s="98"/>
      <c r="H53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3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3" s="98"/>
      <c r="K53" s="98"/>
      <c r="L53" s="98"/>
      <c r="M53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3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3" s="98"/>
    </row>
    <row r="54" spans="2:15" ht="20.25" customHeight="1" x14ac:dyDescent="0.35">
      <c r="B54" s="98"/>
      <c r="C54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4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54" s="98"/>
      <c r="F54" s="98"/>
      <c r="G54" s="98"/>
      <c r="H54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4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54" s="98"/>
      <c r="K54" s="98"/>
      <c r="L54" s="98"/>
      <c r="M54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4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4" s="98"/>
    </row>
  </sheetData>
  <pageMargins left="0.7" right="0.7" top="0.75" bottom="0.75" header="0.3" footer="0.3"/>
  <pageSetup orientation="portrait" horizontalDpi="1200" verticalDpi="12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zoomScale="140" zoomScaleNormal="140" workbookViewId="0">
      <selection activeCell="D5" sqref="D5"/>
    </sheetView>
  </sheetViews>
  <sheetFormatPr defaultColWidth="8.7265625" defaultRowHeight="14.5" x14ac:dyDescent="0.35"/>
  <cols>
    <col min="1" max="1" width="8.7265625" style="95"/>
    <col min="2" max="2" width="12.453125" style="95" customWidth="1"/>
    <col min="3" max="3" width="12.26953125" style="95" customWidth="1"/>
    <col min="4" max="8" width="8.7265625" style="95"/>
    <col min="9" max="16384" width="8.7265625" style="7"/>
  </cols>
  <sheetData>
    <row r="1" spans="1:8" ht="21" x14ac:dyDescent="0.35">
      <c r="A1" s="100" t="s">
        <v>80</v>
      </c>
      <c r="B1" s="100" t="s">
        <v>81</v>
      </c>
      <c r="C1" s="100" t="s">
        <v>82</v>
      </c>
      <c r="D1" s="100">
        <v>1</v>
      </c>
      <c r="E1" s="100">
        <v>2</v>
      </c>
      <c r="F1" s="100">
        <v>3</v>
      </c>
      <c r="G1" s="101">
        <v>4</v>
      </c>
      <c r="H1" s="101">
        <v>5</v>
      </c>
    </row>
    <row r="2" spans="1:8" ht="15" customHeight="1" x14ac:dyDescent="0.35">
      <c r="A2" s="95">
        <v>1</v>
      </c>
      <c r="B2" s="95">
        <v>28</v>
      </c>
      <c r="C2" s="95">
        <v>410</v>
      </c>
      <c r="D2" s="95">
        <v>410</v>
      </c>
      <c r="E2" s="95">
        <v>305</v>
      </c>
      <c r="F2" s="95">
        <v>340</v>
      </c>
    </row>
    <row r="3" spans="1:8" x14ac:dyDescent="0.35">
      <c r="A3" s="95">
        <v>2</v>
      </c>
      <c r="B3" s="95">
        <v>11</v>
      </c>
      <c r="C3" s="95">
        <v>400</v>
      </c>
      <c r="D3" s="95">
        <v>370</v>
      </c>
      <c r="E3" s="95">
        <v>385</v>
      </c>
      <c r="F3" s="95">
        <v>400</v>
      </c>
    </row>
    <row r="4" spans="1:8" x14ac:dyDescent="0.35">
      <c r="A4" s="95">
        <v>3</v>
      </c>
      <c r="B4" s="95">
        <v>16</v>
      </c>
      <c r="C4" s="95">
        <v>265</v>
      </c>
      <c r="D4" s="95">
        <v>265</v>
      </c>
      <c r="E4" s="95">
        <v>235</v>
      </c>
      <c r="F4" s="95">
        <v>230</v>
      </c>
    </row>
    <row r="5" spans="1:8" x14ac:dyDescent="0.35">
      <c r="A5" s="95">
        <v>4</v>
      </c>
      <c r="B5" s="95">
        <v>29</v>
      </c>
      <c r="C5" s="95">
        <v>250</v>
      </c>
      <c r="D5" s="95">
        <v>200</v>
      </c>
      <c r="E5" s="95">
        <v>200</v>
      </c>
      <c r="F5" s="95">
        <v>250</v>
      </c>
    </row>
    <row r="12" spans="1:8" ht="15" customHeight="1" x14ac:dyDescent="0.3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1"/>
  <sheetViews>
    <sheetView workbookViewId="0"/>
  </sheetViews>
  <sheetFormatPr defaultColWidth="10.7265625" defaultRowHeight="14.5" x14ac:dyDescent="0.35"/>
  <sheetData>
    <row r="1" spans="1:8" x14ac:dyDescent="0.35">
      <c r="A1" s="80" t="s">
        <v>45</v>
      </c>
      <c r="B1" s="80" t="s">
        <v>46</v>
      </c>
      <c r="C1" s="80" t="s">
        <v>47</v>
      </c>
      <c r="D1" s="80">
        <v>1</v>
      </c>
      <c r="E1" s="80">
        <v>2</v>
      </c>
      <c r="F1" s="80">
        <v>3</v>
      </c>
      <c r="G1" s="80">
        <v>4</v>
      </c>
      <c r="H1" s="80">
        <v>5</v>
      </c>
    </row>
    <row r="2" spans="1:8" x14ac:dyDescent="0.35">
      <c r="A2" s="80"/>
      <c r="B2" s="80"/>
      <c r="C2" s="80"/>
      <c r="D2" s="80"/>
      <c r="E2" s="80"/>
      <c r="F2" s="80"/>
      <c r="G2" s="80"/>
      <c r="H2" s="80"/>
    </row>
    <row r="3" spans="1:8" x14ac:dyDescent="0.35">
      <c r="A3" s="80"/>
      <c r="B3" s="80"/>
      <c r="C3" s="80"/>
      <c r="D3" s="80"/>
      <c r="E3" s="80"/>
      <c r="F3" s="80"/>
      <c r="G3" s="80"/>
      <c r="H3" s="80"/>
    </row>
    <row r="4" spans="1:8" x14ac:dyDescent="0.35">
      <c r="A4" s="80"/>
      <c r="B4" s="80"/>
      <c r="C4" s="80"/>
      <c r="D4" s="80"/>
      <c r="E4" s="80"/>
      <c r="F4" s="80"/>
      <c r="G4" s="80"/>
      <c r="H4" s="80"/>
    </row>
    <row r="5" spans="1:8" x14ac:dyDescent="0.35">
      <c r="A5" s="80"/>
      <c r="B5" s="80"/>
      <c r="C5" s="80"/>
      <c r="D5" s="80"/>
      <c r="E5" s="80"/>
      <c r="F5" s="80"/>
      <c r="G5" s="80"/>
      <c r="H5" s="80"/>
    </row>
    <row r="6" spans="1:8" x14ac:dyDescent="0.35">
      <c r="A6" s="80"/>
      <c r="B6" s="80"/>
      <c r="C6" s="80"/>
      <c r="D6" s="80"/>
      <c r="E6" s="80"/>
      <c r="F6" s="80"/>
      <c r="G6" s="80"/>
      <c r="H6" s="80"/>
    </row>
    <row r="7" spans="1:8" x14ac:dyDescent="0.35">
      <c r="A7" s="80"/>
      <c r="B7" s="80"/>
      <c r="C7" s="80"/>
      <c r="D7" s="80"/>
      <c r="E7" s="80"/>
      <c r="F7" s="80"/>
      <c r="G7" s="80"/>
      <c r="H7" s="80"/>
    </row>
    <row r="8" spans="1:8" x14ac:dyDescent="0.35">
      <c r="A8" s="80"/>
      <c r="B8" s="80"/>
      <c r="C8" s="80"/>
      <c r="D8" s="80"/>
      <c r="E8" s="80"/>
      <c r="F8" s="80"/>
      <c r="G8" s="80"/>
      <c r="H8" s="80"/>
    </row>
    <row r="9" spans="1:8" x14ac:dyDescent="0.35">
      <c r="A9" s="80"/>
      <c r="B9" s="80"/>
      <c r="C9" s="80"/>
      <c r="D9" s="80"/>
      <c r="E9" s="80"/>
      <c r="F9" s="80"/>
      <c r="G9" s="80"/>
      <c r="H9" s="80"/>
    </row>
    <row r="10" spans="1:8" x14ac:dyDescent="0.35">
      <c r="A10" s="80"/>
      <c r="B10" s="80"/>
      <c r="C10" s="80"/>
      <c r="D10" s="80"/>
      <c r="E10" s="80"/>
      <c r="F10" s="80"/>
      <c r="G10" s="80"/>
      <c r="H10" s="80"/>
    </row>
    <row r="11" spans="1:8" x14ac:dyDescent="0.35">
      <c r="A11" s="80"/>
      <c r="B11" s="80"/>
      <c r="C11" s="80"/>
      <c r="D11" s="80"/>
      <c r="E11" s="80"/>
      <c r="F11" s="80"/>
      <c r="G11" s="80"/>
      <c r="H11" s="80"/>
    </row>
    <row r="12" spans="1:8" x14ac:dyDescent="0.35">
      <c r="A12" s="80"/>
      <c r="B12" s="80"/>
      <c r="C12" s="80"/>
      <c r="D12" s="80"/>
      <c r="E12" s="80"/>
      <c r="F12" s="80"/>
      <c r="G12" s="80"/>
      <c r="H12" s="80"/>
    </row>
    <row r="13" spans="1:8" x14ac:dyDescent="0.35">
      <c r="A13" s="80"/>
      <c r="B13" s="80"/>
      <c r="C13" s="80"/>
      <c r="D13" s="80"/>
      <c r="E13" s="80"/>
      <c r="F13" s="80"/>
      <c r="G13" s="80"/>
      <c r="H13" s="80"/>
    </row>
    <row r="14" spans="1:8" x14ac:dyDescent="0.35">
      <c r="A14" s="80"/>
      <c r="B14" s="80"/>
      <c r="C14" s="80"/>
      <c r="D14" s="80"/>
      <c r="E14" s="80"/>
      <c r="F14" s="80"/>
      <c r="G14" s="80"/>
      <c r="H14" s="80"/>
    </row>
    <row r="15" spans="1:8" x14ac:dyDescent="0.35">
      <c r="A15" s="80"/>
      <c r="B15" s="80"/>
      <c r="C15" s="80"/>
      <c r="D15" s="80"/>
      <c r="E15" s="80"/>
      <c r="F15" s="80"/>
      <c r="G15" s="80"/>
      <c r="H15" s="80"/>
    </row>
    <row r="16" spans="1:8" x14ac:dyDescent="0.35">
      <c r="A16" s="80"/>
      <c r="B16" s="80"/>
      <c r="C16" s="80"/>
      <c r="D16" s="80"/>
      <c r="E16" s="80"/>
      <c r="F16" s="80"/>
      <c r="G16" s="80"/>
      <c r="H16" s="80"/>
    </row>
    <row r="17" spans="1:8" x14ac:dyDescent="0.35">
      <c r="A17" s="80"/>
      <c r="B17" s="80"/>
      <c r="C17" s="80"/>
      <c r="D17" s="80"/>
      <c r="E17" s="80"/>
      <c r="F17" s="80"/>
      <c r="G17" s="80"/>
      <c r="H17" s="80"/>
    </row>
    <row r="18" spans="1:8" x14ac:dyDescent="0.35">
      <c r="A18" s="80"/>
      <c r="B18" s="80"/>
      <c r="C18" s="80"/>
      <c r="D18" s="80"/>
      <c r="E18" s="80"/>
      <c r="F18" s="80"/>
      <c r="G18" s="80"/>
      <c r="H18" s="80"/>
    </row>
    <row r="19" spans="1:8" x14ac:dyDescent="0.35">
      <c r="A19" s="80"/>
      <c r="B19" s="80"/>
      <c r="C19" s="80"/>
      <c r="D19" s="80"/>
      <c r="E19" s="80"/>
      <c r="F19" s="80"/>
      <c r="G19" s="80"/>
      <c r="H19" s="80"/>
    </row>
    <row r="20" spans="1:8" x14ac:dyDescent="0.35">
      <c r="A20" s="80"/>
      <c r="B20" s="80"/>
      <c r="C20" s="80"/>
      <c r="D20" s="80"/>
      <c r="E20" s="80"/>
      <c r="F20" s="80"/>
      <c r="G20" s="80"/>
      <c r="H20" s="80"/>
    </row>
    <row r="21" spans="1:8" x14ac:dyDescent="0.35">
      <c r="A21" s="80"/>
      <c r="B21" s="80"/>
      <c r="C21" s="80"/>
      <c r="D21" s="80"/>
      <c r="E21" s="80"/>
      <c r="F21" s="80"/>
      <c r="G21" s="80"/>
      <c r="H21" s="80"/>
    </row>
    <row r="22" spans="1:8" x14ac:dyDescent="0.35">
      <c r="A22" s="80"/>
      <c r="B22" s="80"/>
      <c r="C22" s="80"/>
      <c r="D22" s="80"/>
      <c r="E22" s="80"/>
      <c r="F22" s="80"/>
      <c r="G22" s="80"/>
      <c r="H22" s="80"/>
    </row>
    <row r="23" spans="1:8" x14ac:dyDescent="0.35">
      <c r="A23" s="80"/>
      <c r="B23" s="80"/>
      <c r="C23" s="80"/>
      <c r="D23" s="80"/>
      <c r="E23" s="80"/>
      <c r="F23" s="80"/>
      <c r="G23" s="80"/>
      <c r="H23" s="80"/>
    </row>
    <row r="24" spans="1:8" x14ac:dyDescent="0.35">
      <c r="A24" s="80"/>
      <c r="B24" s="80"/>
      <c r="C24" s="80"/>
      <c r="D24" s="80"/>
      <c r="E24" s="80"/>
      <c r="F24" s="80"/>
      <c r="G24" s="80"/>
      <c r="H24" s="80"/>
    </row>
    <row r="25" spans="1:8" x14ac:dyDescent="0.35">
      <c r="A25" s="80"/>
      <c r="B25" s="80"/>
      <c r="C25" s="80"/>
      <c r="D25" s="80"/>
      <c r="E25" s="80"/>
      <c r="F25" s="80"/>
      <c r="G25" s="80"/>
      <c r="H25" s="80"/>
    </row>
    <row r="26" spans="1:8" x14ac:dyDescent="0.35">
      <c r="A26" s="80"/>
      <c r="B26" s="80"/>
      <c r="C26" s="80"/>
      <c r="D26" s="80"/>
      <c r="E26" s="80"/>
      <c r="F26" s="80"/>
      <c r="G26" s="80"/>
      <c r="H26" s="80"/>
    </row>
    <row r="27" spans="1:8" x14ac:dyDescent="0.35">
      <c r="A27" s="80"/>
      <c r="B27" s="80"/>
      <c r="C27" s="80"/>
      <c r="D27" s="80"/>
      <c r="E27" s="80"/>
      <c r="F27" s="80"/>
      <c r="G27" s="80"/>
      <c r="H27" s="80"/>
    </row>
    <row r="28" spans="1:8" x14ac:dyDescent="0.35">
      <c r="A28" s="80"/>
      <c r="B28" s="80"/>
      <c r="C28" s="80"/>
      <c r="D28" s="80"/>
      <c r="E28" s="80"/>
      <c r="F28" s="80"/>
      <c r="G28" s="80"/>
      <c r="H28" s="80"/>
    </row>
    <row r="29" spans="1:8" x14ac:dyDescent="0.35">
      <c r="A29" s="80"/>
      <c r="B29" s="80"/>
      <c r="C29" s="80"/>
      <c r="D29" s="80"/>
      <c r="E29" s="80"/>
      <c r="F29" s="80"/>
      <c r="G29" s="80"/>
      <c r="H29" s="80"/>
    </row>
    <row r="30" spans="1:8" x14ac:dyDescent="0.35">
      <c r="A30" s="80"/>
      <c r="B30" s="80"/>
      <c r="C30" s="80"/>
      <c r="D30" s="80"/>
      <c r="E30" s="80"/>
      <c r="F30" s="80"/>
      <c r="G30" s="80"/>
      <c r="H30" s="80"/>
    </row>
    <row r="31" spans="1:8" x14ac:dyDescent="0.35">
      <c r="A31" s="80"/>
      <c r="B31" s="80"/>
      <c r="C31" s="80"/>
      <c r="D31" s="80"/>
      <c r="E31" s="80"/>
      <c r="F31" s="80"/>
      <c r="G31" s="80"/>
      <c r="H31" s="80"/>
    </row>
    <row r="32" spans="1:8" x14ac:dyDescent="0.35">
      <c r="A32" s="80"/>
      <c r="B32" s="80"/>
      <c r="C32" s="80"/>
      <c r="D32" s="80"/>
      <c r="E32" s="80"/>
      <c r="F32" s="80"/>
      <c r="G32" s="80"/>
      <c r="H32" s="80"/>
    </row>
    <row r="33" spans="1:8" x14ac:dyDescent="0.35">
      <c r="A33" s="80"/>
      <c r="B33" s="80"/>
      <c r="C33" s="80"/>
      <c r="D33" s="80"/>
      <c r="E33" s="80"/>
      <c r="F33" s="80"/>
      <c r="G33" s="80"/>
      <c r="H33" s="80"/>
    </row>
    <row r="34" spans="1:8" x14ac:dyDescent="0.35">
      <c r="A34" s="80"/>
      <c r="B34" s="80"/>
      <c r="C34" s="80"/>
      <c r="D34" s="80"/>
      <c r="E34" s="80"/>
      <c r="F34" s="80"/>
      <c r="G34" s="80"/>
      <c r="H34" s="80"/>
    </row>
    <row r="35" spans="1:8" x14ac:dyDescent="0.35">
      <c r="A35" s="80"/>
      <c r="B35" s="80"/>
      <c r="C35" s="80"/>
      <c r="D35" s="80"/>
      <c r="E35" s="80"/>
      <c r="F35" s="80"/>
      <c r="G35" s="80"/>
      <c r="H35" s="80"/>
    </row>
    <row r="36" spans="1:8" x14ac:dyDescent="0.35">
      <c r="A36" s="80"/>
      <c r="B36" s="80"/>
      <c r="C36" s="80"/>
      <c r="D36" s="80"/>
      <c r="E36" s="80"/>
      <c r="F36" s="80"/>
      <c r="G36" s="80"/>
      <c r="H36" s="80"/>
    </row>
    <row r="37" spans="1:8" x14ac:dyDescent="0.35">
      <c r="A37" s="80"/>
      <c r="B37" s="80"/>
      <c r="C37" s="80"/>
      <c r="D37" s="80"/>
      <c r="E37" s="80"/>
      <c r="F37" s="80"/>
      <c r="G37" s="80"/>
      <c r="H37" s="80"/>
    </row>
    <row r="38" spans="1:8" x14ac:dyDescent="0.35">
      <c r="A38" s="80"/>
      <c r="B38" s="80"/>
      <c r="C38" s="80"/>
      <c r="D38" s="80"/>
      <c r="E38" s="80"/>
      <c r="F38" s="80"/>
      <c r="G38" s="80"/>
      <c r="H38" s="80"/>
    </row>
    <row r="39" spans="1:8" x14ac:dyDescent="0.35">
      <c r="A39" s="80"/>
      <c r="B39" s="80"/>
      <c r="C39" s="80"/>
      <c r="D39" s="80"/>
      <c r="E39" s="80"/>
      <c r="F39" s="80"/>
      <c r="G39" s="80"/>
      <c r="H39" s="80"/>
    </row>
    <row r="40" spans="1:8" x14ac:dyDescent="0.35">
      <c r="A40" s="80"/>
      <c r="B40" s="80"/>
      <c r="C40" s="80"/>
      <c r="D40" s="80"/>
      <c r="E40" s="80"/>
      <c r="F40" s="80"/>
      <c r="G40" s="80"/>
      <c r="H40" s="80"/>
    </row>
    <row r="41" spans="1:8" x14ac:dyDescent="0.35">
      <c r="A41" s="80"/>
      <c r="B41" s="80"/>
      <c r="C41" s="80"/>
      <c r="D41" s="80"/>
      <c r="E41" s="80"/>
      <c r="F41" s="80"/>
      <c r="G41" s="80"/>
      <c r="H41" s="80"/>
    </row>
    <row r="42" spans="1:8" x14ac:dyDescent="0.35">
      <c r="A42" s="80"/>
      <c r="B42" s="80"/>
      <c r="C42" s="80"/>
      <c r="D42" s="80"/>
      <c r="E42" s="80"/>
      <c r="F42" s="80"/>
      <c r="G42" s="80"/>
      <c r="H42" s="80"/>
    </row>
    <row r="43" spans="1:8" x14ac:dyDescent="0.35">
      <c r="A43" s="80"/>
      <c r="B43" s="80"/>
      <c r="C43" s="80"/>
      <c r="D43" s="80"/>
      <c r="E43" s="80"/>
      <c r="F43" s="80"/>
      <c r="G43" s="80"/>
      <c r="H43" s="80"/>
    </row>
    <row r="44" spans="1:8" x14ac:dyDescent="0.35">
      <c r="A44" s="80"/>
      <c r="B44" s="80"/>
      <c r="C44" s="80"/>
      <c r="D44" s="80"/>
      <c r="E44" s="80"/>
      <c r="F44" s="80"/>
      <c r="G44" s="80"/>
      <c r="H44" s="80"/>
    </row>
    <row r="45" spans="1:8" x14ac:dyDescent="0.35">
      <c r="A45" s="80"/>
      <c r="B45" s="80"/>
      <c r="C45" s="80"/>
      <c r="D45" s="80"/>
      <c r="E45" s="80"/>
      <c r="F45" s="80"/>
      <c r="G45" s="80"/>
      <c r="H45" s="80"/>
    </row>
    <row r="46" spans="1:8" x14ac:dyDescent="0.35">
      <c r="A46" s="80"/>
      <c r="B46" s="80"/>
      <c r="C46" s="80"/>
      <c r="D46" s="80"/>
      <c r="E46" s="80"/>
      <c r="F46" s="80"/>
      <c r="G46" s="80"/>
      <c r="H46" s="80"/>
    </row>
    <row r="47" spans="1:8" x14ac:dyDescent="0.35">
      <c r="A47" s="80"/>
      <c r="B47" s="80"/>
      <c r="C47" s="80"/>
      <c r="D47" s="80"/>
      <c r="E47" s="80"/>
      <c r="F47" s="80"/>
      <c r="G47" s="80"/>
      <c r="H47" s="80"/>
    </row>
    <row r="48" spans="1:8" x14ac:dyDescent="0.35">
      <c r="A48" s="80"/>
      <c r="B48" s="80"/>
      <c r="C48" s="80"/>
      <c r="D48" s="80"/>
      <c r="E48" s="80"/>
      <c r="F48" s="80"/>
      <c r="G48" s="80"/>
      <c r="H48" s="80"/>
    </row>
    <row r="49" spans="1:8" x14ac:dyDescent="0.35">
      <c r="A49" s="80"/>
      <c r="B49" s="80"/>
      <c r="C49" s="80"/>
      <c r="D49" s="80"/>
      <c r="E49" s="80"/>
      <c r="F49" s="80"/>
      <c r="G49" s="80"/>
      <c r="H49" s="80"/>
    </row>
    <row r="50" spans="1:8" x14ac:dyDescent="0.35">
      <c r="A50" s="80"/>
      <c r="B50" s="80"/>
      <c r="C50" s="80"/>
      <c r="D50" s="80"/>
      <c r="E50" s="80"/>
      <c r="F50" s="80"/>
      <c r="G50" s="80"/>
      <c r="H50" s="80"/>
    </row>
    <row r="51" spans="1:8" x14ac:dyDescent="0.35">
      <c r="A51" s="80"/>
      <c r="B51" s="80"/>
      <c r="C51" s="80"/>
      <c r="D51" s="80"/>
      <c r="E51" s="80"/>
      <c r="F51" s="80"/>
      <c r="G51" s="80"/>
      <c r="H51" s="80"/>
    </row>
    <row r="52" spans="1:8" x14ac:dyDescent="0.35">
      <c r="A52" s="80"/>
      <c r="B52" s="80"/>
      <c r="C52" s="80"/>
      <c r="D52" s="80"/>
      <c r="E52" s="80"/>
      <c r="F52" s="80"/>
      <c r="G52" s="80"/>
      <c r="H52" s="80"/>
    </row>
    <row r="53" spans="1:8" x14ac:dyDescent="0.35">
      <c r="A53" s="80"/>
      <c r="B53" s="80"/>
      <c r="C53" s="80"/>
      <c r="D53" s="80"/>
      <c r="E53" s="80"/>
      <c r="F53" s="80"/>
      <c r="G53" s="80"/>
      <c r="H53" s="80"/>
    </row>
    <row r="54" spans="1:8" x14ac:dyDescent="0.35">
      <c r="A54" s="80"/>
      <c r="B54" s="80"/>
      <c r="C54" s="80"/>
      <c r="D54" s="80"/>
      <c r="E54" s="80"/>
      <c r="F54" s="80"/>
      <c r="G54" s="80"/>
      <c r="H54" s="80"/>
    </row>
    <row r="55" spans="1:8" x14ac:dyDescent="0.35">
      <c r="A55" s="80"/>
      <c r="B55" s="80"/>
      <c r="C55" s="80"/>
      <c r="D55" s="80"/>
      <c r="E55" s="80"/>
      <c r="F55" s="80"/>
      <c r="G55" s="80"/>
      <c r="H55" s="80"/>
    </row>
    <row r="56" spans="1:8" x14ac:dyDescent="0.35">
      <c r="A56" s="80"/>
      <c r="B56" s="80"/>
      <c r="C56" s="80"/>
      <c r="D56" s="80"/>
      <c r="E56" s="80"/>
      <c r="F56" s="80"/>
      <c r="G56" s="80"/>
      <c r="H56" s="80"/>
    </row>
    <row r="57" spans="1:8" x14ac:dyDescent="0.35">
      <c r="A57" s="80"/>
      <c r="B57" s="80"/>
      <c r="C57" s="80"/>
      <c r="D57" s="80"/>
      <c r="E57" s="80"/>
      <c r="F57" s="80"/>
      <c r="G57" s="80"/>
      <c r="H57" s="80"/>
    </row>
    <row r="58" spans="1:8" x14ac:dyDescent="0.35">
      <c r="A58" s="80"/>
      <c r="B58" s="80"/>
      <c r="C58" s="80"/>
      <c r="D58" s="80"/>
      <c r="E58" s="80"/>
      <c r="F58" s="80"/>
      <c r="G58" s="80"/>
      <c r="H58" s="80"/>
    </row>
    <row r="59" spans="1:8" x14ac:dyDescent="0.35">
      <c r="A59" s="80"/>
      <c r="B59" s="80"/>
      <c r="C59" s="80"/>
      <c r="D59" s="80"/>
      <c r="E59" s="80"/>
      <c r="F59" s="80"/>
      <c r="G59" s="80"/>
      <c r="H59" s="80"/>
    </row>
    <row r="60" spans="1:8" x14ac:dyDescent="0.35">
      <c r="A60" s="80"/>
      <c r="B60" s="80"/>
      <c r="C60" s="80"/>
      <c r="D60" s="80"/>
      <c r="E60" s="80"/>
      <c r="F60" s="80"/>
      <c r="G60" s="80"/>
      <c r="H60" s="80"/>
    </row>
    <row r="61" spans="1:8" x14ac:dyDescent="0.35">
      <c r="A61" s="80"/>
      <c r="B61" s="80"/>
      <c r="C61" s="80"/>
      <c r="D61" s="80"/>
      <c r="E61" s="80"/>
      <c r="F61" s="80"/>
      <c r="G61" s="80"/>
      <c r="H61" s="8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09"/>
  <sheetViews>
    <sheetView zoomScaleNormal="100" zoomScalePageLayoutView="140" workbookViewId="0">
      <selection activeCell="I4" sqref="I4"/>
    </sheetView>
  </sheetViews>
  <sheetFormatPr defaultColWidth="8.453125" defaultRowHeight="30" customHeight="1" x14ac:dyDescent="0.35"/>
  <cols>
    <col min="1" max="1" width="15.453125" style="67" customWidth="1"/>
    <col min="2" max="2" width="32.453125" style="67" customWidth="1"/>
    <col min="3" max="8" width="7.453125" style="67" customWidth="1"/>
    <col min="9" max="9" width="10.453125" style="67" customWidth="1"/>
    <col min="10" max="10" width="15.453125" style="67" customWidth="1"/>
    <col min="11" max="13" width="10.453125" style="67" customWidth="1"/>
    <col min="14" max="16" width="8.453125" style="67"/>
    <col min="17" max="19" width="0" style="67" hidden="1" customWidth="1"/>
    <col min="20" max="16384" width="8.453125" style="67"/>
  </cols>
  <sheetData>
    <row r="1" spans="1:18" ht="170.25" customHeight="1" x14ac:dyDescent="0.35">
      <c r="A1" s="62" t="s">
        <v>2</v>
      </c>
      <c r="B1" s="63" t="s">
        <v>3</v>
      </c>
      <c r="C1" s="64" t="s">
        <v>48</v>
      </c>
      <c r="D1" s="64" t="s">
        <v>49</v>
      </c>
      <c r="E1" s="64" t="s">
        <v>50</v>
      </c>
      <c r="F1" s="64" t="s">
        <v>51</v>
      </c>
      <c r="G1" s="64" t="s">
        <v>52</v>
      </c>
      <c r="H1" s="64" t="s">
        <v>53</v>
      </c>
      <c r="I1" s="65" t="s">
        <v>33</v>
      </c>
      <c r="J1" s="65" t="s">
        <v>22</v>
      </c>
      <c r="K1" s="66" t="s">
        <v>54</v>
      </c>
      <c r="L1" s="66" t="s">
        <v>55</v>
      </c>
      <c r="M1" s="66" t="s">
        <v>56</v>
      </c>
      <c r="R1" s="94"/>
    </row>
    <row r="2" spans="1:18" ht="30" customHeight="1" x14ac:dyDescent="0.35">
      <c r="A2" s="96">
        <v>11</v>
      </c>
      <c r="B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ROBOKTAT</v>
      </c>
      <c r="C2" s="96">
        <v>2</v>
      </c>
      <c r="D2" s="96">
        <v>2</v>
      </c>
      <c r="E2" s="96">
        <v>3</v>
      </c>
      <c r="F2" s="96">
        <v>3</v>
      </c>
      <c r="G2" s="96">
        <v>4</v>
      </c>
      <c r="H2" s="96">
        <v>4</v>
      </c>
      <c r="I2" s="73">
        <f>SUM(CoreValuesResults[[#This Row],[Discovery]:[Fun]])</f>
        <v>18</v>
      </c>
      <c r="J2" s="68">
        <f>IF(CoreValuesResults[[#This Row],[Team Number]]&gt;0,MIN(_xlfn.RANK.EQ(CoreValuesResults[[#This Row],[Core Values Score]],CoreValuesResults[Core Values Score],0),NumberOfTeams),NumberOfTeams+1)</f>
        <v>3</v>
      </c>
      <c r="K2" s="69"/>
      <c r="L2" s="69"/>
      <c r="M2" s="69"/>
      <c r="R2" s="94" t="b">
        <v>1</v>
      </c>
    </row>
    <row r="3" spans="1:18" ht="30" customHeight="1" x14ac:dyDescent="0.35">
      <c r="A3" s="96">
        <v>13</v>
      </c>
      <c r="B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 xml:space="preserve">ANK Robot Team	</v>
      </c>
      <c r="C3" s="96">
        <v>0</v>
      </c>
      <c r="D3" s="96">
        <v>0</v>
      </c>
      <c r="E3" s="96">
        <v>0</v>
      </c>
      <c r="F3" s="96">
        <v>0</v>
      </c>
      <c r="G3" s="96">
        <v>0</v>
      </c>
      <c r="H3" s="96">
        <v>0</v>
      </c>
      <c r="I3" s="73">
        <f>SUM(CoreValuesResults[[#This Row],[Discovery]:[Fun]])</f>
        <v>0</v>
      </c>
      <c r="J3" s="68">
        <f>IF(CoreValuesResults[[#This Row],[Team Number]]&gt;0,MIN(_xlfn.RANK.EQ(CoreValuesResults[[#This Row],[Core Values Score]],CoreValuesResults[Core Values Score],0),NumberOfTeams),NumberOfTeams+1)</f>
        <v>5</v>
      </c>
      <c r="K3" s="69"/>
      <c r="L3" s="69"/>
      <c r="M3" s="69"/>
      <c r="R3" s="94"/>
    </row>
    <row r="4" spans="1:18" ht="30" customHeight="1" x14ac:dyDescent="0.35">
      <c r="A4" s="96">
        <v>28</v>
      </c>
      <c r="B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RoboGo 5vos</v>
      </c>
      <c r="C4" s="96">
        <v>3</v>
      </c>
      <c r="D4" s="96">
        <v>3</v>
      </c>
      <c r="E4" s="96">
        <v>4</v>
      </c>
      <c r="F4" s="96">
        <v>4</v>
      </c>
      <c r="G4" s="96">
        <v>4</v>
      </c>
      <c r="H4" s="96">
        <v>4</v>
      </c>
      <c r="I4" s="73">
        <f>SUM(CoreValuesResults[[#This Row],[Discovery]:[Fun]])</f>
        <v>22</v>
      </c>
      <c r="J4" s="68">
        <f>IF(CoreValuesResults[[#This Row],[Team Number]]&gt;0,MIN(_xlfn.RANK.EQ(CoreValuesResults[[#This Row],[Core Values Score]],CoreValuesResults[Core Values Score],0),NumberOfTeams),NumberOfTeams+1)</f>
        <v>2</v>
      </c>
      <c r="K4" s="69"/>
      <c r="L4" s="69"/>
      <c r="M4" s="69"/>
      <c r="R4" s="94"/>
    </row>
    <row r="5" spans="1:18" ht="30" customHeight="1" x14ac:dyDescent="0.35">
      <c r="A5" s="96">
        <v>29</v>
      </c>
      <c r="B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SG2020</v>
      </c>
      <c r="C5" s="96">
        <v>1</v>
      </c>
      <c r="D5" s="96">
        <v>1</v>
      </c>
      <c r="E5" s="96">
        <v>1</v>
      </c>
      <c r="F5" s="96">
        <v>3</v>
      </c>
      <c r="G5" s="96">
        <v>2</v>
      </c>
      <c r="H5" s="96">
        <v>4</v>
      </c>
      <c r="I5" s="73">
        <f>SUM(CoreValuesResults[[#This Row],[Discovery]:[Fun]])</f>
        <v>12</v>
      </c>
      <c r="J5" s="68">
        <f>IF(CoreValuesResults[[#This Row],[Team Number]]&gt;0,MIN(_xlfn.RANK.EQ(CoreValuesResults[[#This Row],[Core Values Score]],CoreValuesResults[Core Values Score],0),NumberOfTeams),NumberOfTeams+1)</f>
        <v>4</v>
      </c>
      <c r="K5" s="69"/>
      <c r="L5" s="69"/>
      <c r="M5" s="69"/>
    </row>
    <row r="6" spans="1:18" ht="30" customHeight="1" x14ac:dyDescent="0.35">
      <c r="A6" s="96">
        <v>16</v>
      </c>
      <c r="B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FRT</v>
      </c>
      <c r="C6" s="96">
        <v>3</v>
      </c>
      <c r="D6" s="96">
        <v>4</v>
      </c>
      <c r="E6" s="96">
        <v>4</v>
      </c>
      <c r="F6" s="96">
        <v>4</v>
      </c>
      <c r="G6" s="96">
        <v>4</v>
      </c>
      <c r="H6" s="96">
        <v>4</v>
      </c>
      <c r="I6" s="73">
        <f>SUM(CoreValuesResults[[#This Row],[Discovery]:[Fun]])</f>
        <v>23</v>
      </c>
      <c r="J6" s="68">
        <f>IF(CoreValuesResults[[#This Row],[Team Number]]&gt;0,MIN(_xlfn.RANK.EQ(CoreValuesResults[[#This Row],[Core Values Score]],CoreValuesResults[Core Values Score],0),NumberOfTeams),NumberOfTeams+1)</f>
        <v>1</v>
      </c>
      <c r="K6" s="69"/>
      <c r="L6" s="69"/>
      <c r="M6" s="69"/>
    </row>
    <row r="7" spans="1:18" ht="30" customHeight="1" x14ac:dyDescent="0.35">
      <c r="A7" s="96">
        <v>31</v>
      </c>
      <c r="B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 xml:space="preserve">Boglári gamerek	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73">
        <f>SUM(CoreValuesResults[[#This Row],[Discovery]:[Fun]])</f>
        <v>0</v>
      </c>
      <c r="J7" s="68">
        <f>IF(CoreValuesResults[[#This Row],[Team Number]]&gt;0,MIN(_xlfn.RANK.EQ(CoreValuesResults[[#This Row],[Core Values Score]],CoreValuesResults[Core Values Score],0),NumberOfTeams),NumberOfTeams+1)</f>
        <v>5</v>
      </c>
      <c r="K7" s="69"/>
      <c r="L7" s="69"/>
      <c r="M7" s="69"/>
    </row>
    <row r="8" spans="1:18" ht="30" customHeight="1" x14ac:dyDescent="0.35">
      <c r="A8" s="96"/>
      <c r="B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" s="96"/>
      <c r="D8" s="96"/>
      <c r="E8" s="96"/>
      <c r="F8" s="96"/>
      <c r="G8" s="96"/>
      <c r="H8" s="96"/>
      <c r="I8" s="73">
        <f>SUM(CoreValuesResults[[#This Row],[Discovery]:[Fun]])</f>
        <v>0</v>
      </c>
      <c r="J8" s="68">
        <f>IF(CoreValuesResults[[#This Row],[Team Number]]&gt;0,MIN(_xlfn.RANK.EQ(CoreValuesResults[[#This Row],[Core Values Score]],CoreValuesResults[Core Values Score],0),NumberOfTeams),NumberOfTeams+1)</f>
        <v>7</v>
      </c>
      <c r="K8" s="69"/>
      <c r="L8" s="69"/>
      <c r="M8" s="69"/>
    </row>
    <row r="9" spans="1:18" ht="30" customHeight="1" x14ac:dyDescent="0.35">
      <c r="A9" s="96"/>
      <c r="B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" s="96"/>
      <c r="D9" s="96"/>
      <c r="E9" s="96"/>
      <c r="F9" s="96"/>
      <c r="G9" s="96"/>
      <c r="H9" s="96"/>
      <c r="I9" s="73">
        <f>SUM(CoreValuesResults[[#This Row],[Discovery]:[Fun]])</f>
        <v>0</v>
      </c>
      <c r="J9" s="68">
        <f>IF(CoreValuesResults[[#This Row],[Team Number]]&gt;0,MIN(_xlfn.RANK.EQ(CoreValuesResults[[#This Row],[Core Values Score]],CoreValuesResults[Core Values Score],0),NumberOfTeams),NumberOfTeams+1)</f>
        <v>7</v>
      </c>
      <c r="K9" s="69"/>
      <c r="L9" s="69"/>
      <c r="M9" s="69"/>
    </row>
    <row r="10" spans="1:18" ht="30" customHeight="1" x14ac:dyDescent="0.35">
      <c r="A10" s="96"/>
      <c r="B1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" s="96"/>
      <c r="D10" s="96"/>
      <c r="E10" s="96"/>
      <c r="F10" s="96"/>
      <c r="G10" s="96"/>
      <c r="H10" s="96"/>
      <c r="I10" s="73">
        <f>SUM(CoreValuesResults[[#This Row],[Discovery]:[Fun]])</f>
        <v>0</v>
      </c>
      <c r="J10" s="68">
        <f>IF(CoreValuesResults[[#This Row],[Team Number]]&gt;0,MIN(_xlfn.RANK.EQ(CoreValuesResults[[#This Row],[Core Values Score]],CoreValuesResults[Core Values Score],0),NumberOfTeams),NumberOfTeams+1)</f>
        <v>7</v>
      </c>
      <c r="K10" s="69"/>
      <c r="L10" s="69"/>
      <c r="M10" s="69"/>
    </row>
    <row r="11" spans="1:18" ht="30" customHeight="1" x14ac:dyDescent="0.35">
      <c r="A11" s="96"/>
      <c r="B1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1" s="96"/>
      <c r="D11" s="96"/>
      <c r="E11" s="96"/>
      <c r="F11" s="96"/>
      <c r="G11" s="96"/>
      <c r="H11" s="96"/>
      <c r="I11" s="73">
        <f>SUM(CoreValuesResults[[#This Row],[Discovery]:[Fun]])</f>
        <v>0</v>
      </c>
      <c r="J11" s="68">
        <f>IF(CoreValuesResults[[#This Row],[Team Number]]&gt;0,MIN(_xlfn.RANK.EQ(CoreValuesResults[[#This Row],[Core Values Score]],CoreValuesResults[Core Values Score],0),NumberOfTeams),NumberOfTeams+1)</f>
        <v>7</v>
      </c>
      <c r="K11" s="69"/>
      <c r="L11" s="69"/>
      <c r="M11" s="69"/>
    </row>
    <row r="12" spans="1:18" ht="30" customHeight="1" x14ac:dyDescent="0.35">
      <c r="A12" s="96"/>
      <c r="B1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2" s="96"/>
      <c r="D12" s="96"/>
      <c r="E12" s="96"/>
      <c r="F12" s="96"/>
      <c r="G12" s="96"/>
      <c r="H12" s="96"/>
      <c r="I12" s="73">
        <f>SUM(CoreValuesResults[[#This Row],[Discovery]:[Fun]])</f>
        <v>0</v>
      </c>
      <c r="J12" s="68">
        <f>IF(CoreValuesResults[[#This Row],[Team Number]]&gt;0,MIN(_xlfn.RANK.EQ(CoreValuesResults[[#This Row],[Core Values Score]],CoreValuesResults[Core Values Score],0),NumberOfTeams),NumberOfTeams+1)</f>
        <v>7</v>
      </c>
      <c r="K12" s="69"/>
      <c r="L12" s="69"/>
      <c r="M12" s="69"/>
    </row>
    <row r="13" spans="1:18" ht="30" customHeight="1" x14ac:dyDescent="0.35">
      <c r="A13" s="96"/>
      <c r="B1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3" s="96"/>
      <c r="D13" s="96"/>
      <c r="E13" s="96"/>
      <c r="F13" s="96"/>
      <c r="G13" s="96"/>
      <c r="H13" s="96"/>
      <c r="I13" s="73">
        <f>SUM(CoreValuesResults[[#This Row],[Discovery]:[Fun]])</f>
        <v>0</v>
      </c>
      <c r="J13" s="68">
        <f>IF(CoreValuesResults[[#This Row],[Team Number]]&gt;0,MIN(_xlfn.RANK.EQ(CoreValuesResults[[#This Row],[Core Values Score]],CoreValuesResults[Core Values Score],0),NumberOfTeams),NumberOfTeams+1)</f>
        <v>7</v>
      </c>
      <c r="K13" s="69"/>
      <c r="L13" s="69"/>
      <c r="M13" s="69"/>
    </row>
    <row r="14" spans="1:18" ht="30" customHeight="1" x14ac:dyDescent="0.35">
      <c r="A14" s="96"/>
      <c r="B1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4" s="96"/>
      <c r="D14" s="96"/>
      <c r="E14" s="96"/>
      <c r="F14" s="96"/>
      <c r="G14" s="96"/>
      <c r="H14" s="96"/>
      <c r="I14" s="73">
        <f>SUM(CoreValuesResults[[#This Row],[Discovery]:[Fun]])</f>
        <v>0</v>
      </c>
      <c r="J14" s="68">
        <f>IF(CoreValuesResults[[#This Row],[Team Number]]&gt;0,MIN(_xlfn.RANK.EQ(CoreValuesResults[[#This Row],[Core Values Score]],CoreValuesResults[Core Values Score],0),NumberOfTeams),NumberOfTeams+1)</f>
        <v>7</v>
      </c>
      <c r="K14" s="69"/>
      <c r="L14" s="69"/>
      <c r="M14" s="69"/>
    </row>
    <row r="15" spans="1:18" ht="30" customHeight="1" x14ac:dyDescent="0.35">
      <c r="A15" s="96"/>
      <c r="B1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5" s="96"/>
      <c r="D15" s="96"/>
      <c r="E15" s="96"/>
      <c r="F15" s="96"/>
      <c r="G15" s="96"/>
      <c r="H15" s="96"/>
      <c r="I15" s="73">
        <f>SUM(CoreValuesResults[[#This Row],[Discovery]:[Fun]])</f>
        <v>0</v>
      </c>
      <c r="J15" s="68">
        <f>IF(CoreValuesResults[[#This Row],[Team Number]]&gt;0,MIN(_xlfn.RANK.EQ(CoreValuesResults[[#This Row],[Core Values Score]],CoreValuesResults[Core Values Score],0),NumberOfTeams),NumberOfTeams+1)</f>
        <v>7</v>
      </c>
      <c r="K15" s="69"/>
      <c r="L15" s="69"/>
      <c r="M15" s="69"/>
    </row>
    <row r="16" spans="1:18" ht="30" customHeight="1" x14ac:dyDescent="0.35">
      <c r="A16" s="96"/>
      <c r="B1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6" s="96"/>
      <c r="D16" s="96"/>
      <c r="E16" s="96"/>
      <c r="F16" s="96"/>
      <c r="G16" s="96"/>
      <c r="H16" s="96"/>
      <c r="I16" s="73">
        <f>SUM(CoreValuesResults[[#This Row],[Discovery]:[Fun]])</f>
        <v>0</v>
      </c>
      <c r="J16" s="68">
        <f>IF(CoreValuesResults[[#This Row],[Team Number]]&gt;0,MIN(_xlfn.RANK.EQ(CoreValuesResults[[#This Row],[Core Values Score]],CoreValuesResults[Core Values Score],0),NumberOfTeams),NumberOfTeams+1)</f>
        <v>7</v>
      </c>
      <c r="K16" s="69"/>
      <c r="L16" s="69"/>
      <c r="M16" s="69"/>
    </row>
    <row r="17" spans="1:13" ht="30" customHeight="1" x14ac:dyDescent="0.35">
      <c r="A17" s="96"/>
      <c r="B1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7" s="96"/>
      <c r="D17" s="96"/>
      <c r="E17" s="96"/>
      <c r="F17" s="96"/>
      <c r="G17" s="96"/>
      <c r="H17" s="96"/>
      <c r="I17" s="73">
        <f>SUM(CoreValuesResults[[#This Row],[Discovery]:[Fun]])</f>
        <v>0</v>
      </c>
      <c r="J17" s="68">
        <f>IF(CoreValuesResults[[#This Row],[Team Number]]&gt;0,MIN(_xlfn.RANK.EQ(CoreValuesResults[[#This Row],[Core Values Score]],CoreValuesResults[Core Values Score],0),NumberOfTeams),NumberOfTeams+1)</f>
        <v>7</v>
      </c>
      <c r="K17" s="69"/>
      <c r="L17" s="69"/>
      <c r="M17" s="69"/>
    </row>
    <row r="18" spans="1:13" ht="30" customHeight="1" x14ac:dyDescent="0.35">
      <c r="A18" s="96"/>
      <c r="B1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8" s="96"/>
      <c r="D18" s="96"/>
      <c r="E18" s="96"/>
      <c r="F18" s="96"/>
      <c r="G18" s="96"/>
      <c r="H18" s="96"/>
      <c r="I18" s="73">
        <f>SUM(CoreValuesResults[[#This Row],[Discovery]:[Fun]])</f>
        <v>0</v>
      </c>
      <c r="J18" s="68">
        <f>IF(CoreValuesResults[[#This Row],[Team Number]]&gt;0,MIN(_xlfn.RANK.EQ(CoreValuesResults[[#This Row],[Core Values Score]],CoreValuesResults[Core Values Score],0),NumberOfTeams),NumberOfTeams+1)</f>
        <v>7</v>
      </c>
      <c r="K18" s="69"/>
      <c r="L18" s="69"/>
      <c r="M18" s="69"/>
    </row>
    <row r="19" spans="1:13" ht="30" customHeight="1" x14ac:dyDescent="0.35">
      <c r="A19" s="96"/>
      <c r="B1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9" s="96"/>
      <c r="D19" s="96"/>
      <c r="E19" s="96"/>
      <c r="F19" s="96"/>
      <c r="G19" s="96"/>
      <c r="H19" s="96"/>
      <c r="I19" s="73">
        <f>SUM(CoreValuesResults[[#This Row],[Discovery]:[Fun]])</f>
        <v>0</v>
      </c>
      <c r="J19" s="68">
        <f>IF(CoreValuesResults[[#This Row],[Team Number]]&gt;0,MIN(_xlfn.RANK.EQ(CoreValuesResults[[#This Row],[Core Values Score]],CoreValuesResults[Core Values Score],0),NumberOfTeams),NumberOfTeams+1)</f>
        <v>7</v>
      </c>
      <c r="K19" s="69"/>
      <c r="L19" s="69"/>
      <c r="M19" s="69"/>
    </row>
    <row r="20" spans="1:13" ht="30" customHeight="1" x14ac:dyDescent="0.35">
      <c r="A20" s="96"/>
      <c r="B2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0" s="96"/>
      <c r="D20" s="96"/>
      <c r="E20" s="96"/>
      <c r="F20" s="96"/>
      <c r="G20" s="96"/>
      <c r="H20" s="96"/>
      <c r="I20" s="73">
        <f>SUM(CoreValuesResults[[#This Row],[Discovery]:[Fun]])</f>
        <v>0</v>
      </c>
      <c r="J20" s="68">
        <f>IF(CoreValuesResults[[#This Row],[Team Number]]&gt;0,MIN(_xlfn.RANK.EQ(CoreValuesResults[[#This Row],[Core Values Score]],CoreValuesResults[Core Values Score],0),NumberOfTeams),NumberOfTeams+1)</f>
        <v>7</v>
      </c>
      <c r="K20" s="69"/>
      <c r="L20" s="69"/>
      <c r="M20" s="69"/>
    </row>
    <row r="21" spans="1:13" ht="30" customHeight="1" x14ac:dyDescent="0.35">
      <c r="A21" s="96"/>
      <c r="B2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1" s="96"/>
      <c r="D21" s="96"/>
      <c r="E21" s="96"/>
      <c r="F21" s="96"/>
      <c r="G21" s="96"/>
      <c r="H21" s="96"/>
      <c r="I21" s="73">
        <f>SUM(CoreValuesResults[[#This Row],[Discovery]:[Fun]])</f>
        <v>0</v>
      </c>
      <c r="J21" s="68">
        <f>IF(CoreValuesResults[[#This Row],[Team Number]]&gt;0,MIN(_xlfn.RANK.EQ(CoreValuesResults[[#This Row],[Core Values Score]],CoreValuesResults[Core Values Score],0),NumberOfTeams),NumberOfTeams+1)</f>
        <v>7</v>
      </c>
      <c r="K21" s="69"/>
      <c r="L21" s="69"/>
      <c r="M21" s="69"/>
    </row>
    <row r="22" spans="1:13" ht="30" customHeight="1" x14ac:dyDescent="0.35">
      <c r="A22" s="96"/>
      <c r="B2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2" s="96"/>
      <c r="D22" s="96"/>
      <c r="E22" s="96"/>
      <c r="F22" s="96"/>
      <c r="G22" s="96"/>
      <c r="H22" s="96"/>
      <c r="I22" s="73">
        <f>SUM(CoreValuesResults[[#This Row],[Discovery]:[Fun]])</f>
        <v>0</v>
      </c>
      <c r="J22" s="68">
        <f>IF(CoreValuesResults[[#This Row],[Team Number]]&gt;0,MIN(_xlfn.RANK.EQ(CoreValuesResults[[#This Row],[Core Values Score]],CoreValuesResults[Core Values Score],0),NumberOfTeams),NumberOfTeams+1)</f>
        <v>7</v>
      </c>
      <c r="K22" s="69"/>
      <c r="L22" s="69"/>
      <c r="M22" s="69"/>
    </row>
    <row r="23" spans="1:13" ht="30" customHeight="1" x14ac:dyDescent="0.35">
      <c r="A23" s="96"/>
      <c r="B2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3" s="96"/>
      <c r="D23" s="96"/>
      <c r="E23" s="96"/>
      <c r="F23" s="96"/>
      <c r="G23" s="96"/>
      <c r="H23" s="96"/>
      <c r="I23" s="73">
        <f>SUM(CoreValuesResults[[#This Row],[Discovery]:[Fun]])</f>
        <v>0</v>
      </c>
      <c r="J23" s="68">
        <f>IF(CoreValuesResults[[#This Row],[Team Number]]&gt;0,MIN(_xlfn.RANK.EQ(CoreValuesResults[[#This Row],[Core Values Score]],CoreValuesResults[Core Values Score],0),NumberOfTeams),NumberOfTeams+1)</f>
        <v>7</v>
      </c>
      <c r="K23" s="69"/>
      <c r="L23" s="69"/>
      <c r="M23" s="69"/>
    </row>
    <row r="24" spans="1:13" ht="30" customHeight="1" x14ac:dyDescent="0.35">
      <c r="A24" s="96"/>
      <c r="B2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4" s="96"/>
      <c r="D24" s="96"/>
      <c r="E24" s="96"/>
      <c r="F24" s="96"/>
      <c r="G24" s="96"/>
      <c r="H24" s="96"/>
      <c r="I24" s="73">
        <f>SUM(CoreValuesResults[[#This Row],[Discovery]:[Fun]])</f>
        <v>0</v>
      </c>
      <c r="J24" s="68">
        <f>IF(CoreValuesResults[[#This Row],[Team Number]]&gt;0,MIN(_xlfn.RANK.EQ(CoreValuesResults[[#This Row],[Core Values Score]],CoreValuesResults[Core Values Score],0),NumberOfTeams),NumberOfTeams+1)</f>
        <v>7</v>
      </c>
      <c r="K24" s="69"/>
      <c r="L24" s="69"/>
      <c r="M24" s="69"/>
    </row>
    <row r="25" spans="1:13" ht="30" customHeight="1" x14ac:dyDescent="0.35">
      <c r="A25" s="96"/>
      <c r="B2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5" s="96"/>
      <c r="D25" s="96"/>
      <c r="E25" s="96"/>
      <c r="F25" s="96"/>
      <c r="G25" s="96"/>
      <c r="H25" s="96"/>
      <c r="I25" s="73">
        <f>SUM(CoreValuesResults[[#This Row],[Discovery]:[Fun]])</f>
        <v>0</v>
      </c>
      <c r="J25" s="68">
        <f>IF(CoreValuesResults[[#This Row],[Team Number]]&gt;0,MIN(_xlfn.RANK.EQ(CoreValuesResults[[#This Row],[Core Values Score]],CoreValuesResults[Core Values Score],0),NumberOfTeams),NumberOfTeams+1)</f>
        <v>7</v>
      </c>
      <c r="K25" s="69"/>
      <c r="L25" s="69"/>
      <c r="M25" s="69"/>
    </row>
    <row r="26" spans="1:13" ht="30" customHeight="1" x14ac:dyDescent="0.35">
      <c r="A26" s="96"/>
      <c r="B2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6" s="96"/>
      <c r="D26" s="96"/>
      <c r="E26" s="96"/>
      <c r="F26" s="96"/>
      <c r="G26" s="96"/>
      <c r="H26" s="96"/>
      <c r="I26" s="73">
        <f>SUM(CoreValuesResults[[#This Row],[Discovery]:[Fun]])</f>
        <v>0</v>
      </c>
      <c r="J26" s="68">
        <f>IF(CoreValuesResults[[#This Row],[Team Number]]&gt;0,MIN(_xlfn.RANK.EQ(CoreValuesResults[[#This Row],[Core Values Score]],CoreValuesResults[Core Values Score],0),NumberOfTeams),NumberOfTeams+1)</f>
        <v>7</v>
      </c>
      <c r="K26" s="69"/>
      <c r="L26" s="69"/>
      <c r="M26" s="69"/>
    </row>
    <row r="27" spans="1:13" ht="30" customHeight="1" x14ac:dyDescent="0.35">
      <c r="A27" s="96"/>
      <c r="B2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7" s="96"/>
      <c r="D27" s="96"/>
      <c r="E27" s="96"/>
      <c r="F27" s="96"/>
      <c r="G27" s="96"/>
      <c r="H27" s="96"/>
      <c r="I27" s="73">
        <f>SUM(CoreValuesResults[[#This Row],[Discovery]:[Fun]])</f>
        <v>0</v>
      </c>
      <c r="J27" s="68">
        <f>IF(CoreValuesResults[[#This Row],[Team Number]]&gt;0,MIN(_xlfn.RANK.EQ(CoreValuesResults[[#This Row],[Core Values Score]],CoreValuesResults[Core Values Score],0),NumberOfTeams),NumberOfTeams+1)</f>
        <v>7</v>
      </c>
      <c r="K27" s="69"/>
      <c r="L27" s="69"/>
      <c r="M27" s="69"/>
    </row>
    <row r="28" spans="1:13" ht="30" customHeight="1" x14ac:dyDescent="0.35">
      <c r="A28" s="96"/>
      <c r="B2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8" s="96"/>
      <c r="D28" s="96"/>
      <c r="E28" s="96"/>
      <c r="F28" s="96"/>
      <c r="G28" s="96"/>
      <c r="H28" s="96"/>
      <c r="I28" s="73">
        <f>SUM(CoreValuesResults[[#This Row],[Discovery]:[Fun]])</f>
        <v>0</v>
      </c>
      <c r="J28" s="68">
        <f>IF(CoreValuesResults[[#This Row],[Team Number]]&gt;0,MIN(_xlfn.RANK.EQ(CoreValuesResults[[#This Row],[Core Values Score]],CoreValuesResults[Core Values Score],0),NumberOfTeams),NumberOfTeams+1)</f>
        <v>7</v>
      </c>
      <c r="K28" s="69"/>
      <c r="L28" s="69"/>
      <c r="M28" s="69"/>
    </row>
    <row r="29" spans="1:13" ht="30" customHeight="1" x14ac:dyDescent="0.35">
      <c r="A29" s="96"/>
      <c r="B2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9" s="96"/>
      <c r="D29" s="96"/>
      <c r="E29" s="96"/>
      <c r="F29" s="96"/>
      <c r="G29" s="96"/>
      <c r="H29" s="96"/>
      <c r="I29" s="73">
        <f>SUM(CoreValuesResults[[#This Row],[Discovery]:[Fun]])</f>
        <v>0</v>
      </c>
      <c r="J29" s="68">
        <f>IF(CoreValuesResults[[#This Row],[Team Number]]&gt;0,MIN(_xlfn.RANK.EQ(CoreValuesResults[[#This Row],[Core Values Score]],CoreValuesResults[Core Values Score],0),NumberOfTeams),NumberOfTeams+1)</f>
        <v>7</v>
      </c>
      <c r="K29" s="69"/>
      <c r="L29" s="69"/>
      <c r="M29" s="69"/>
    </row>
    <row r="30" spans="1:13" ht="30" customHeight="1" x14ac:dyDescent="0.35">
      <c r="A30" s="96"/>
      <c r="B3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0" s="96"/>
      <c r="D30" s="96"/>
      <c r="E30" s="96"/>
      <c r="F30" s="96"/>
      <c r="G30" s="96"/>
      <c r="H30" s="96"/>
      <c r="I30" s="73">
        <f>SUM(CoreValuesResults[[#This Row],[Discovery]:[Fun]])</f>
        <v>0</v>
      </c>
      <c r="J30" s="68">
        <f>IF(CoreValuesResults[[#This Row],[Team Number]]&gt;0,MIN(_xlfn.RANK.EQ(CoreValuesResults[[#This Row],[Core Values Score]],CoreValuesResults[Core Values Score],0),NumberOfTeams),NumberOfTeams+1)</f>
        <v>7</v>
      </c>
      <c r="K30" s="69"/>
      <c r="L30" s="69"/>
      <c r="M30" s="69"/>
    </row>
    <row r="31" spans="1:13" ht="30" customHeight="1" x14ac:dyDescent="0.35">
      <c r="A31" s="96"/>
      <c r="B3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1" s="96"/>
      <c r="D31" s="96"/>
      <c r="E31" s="96"/>
      <c r="F31" s="96"/>
      <c r="G31" s="96"/>
      <c r="H31" s="96"/>
      <c r="I31" s="73">
        <f>SUM(CoreValuesResults[[#This Row],[Discovery]:[Fun]])</f>
        <v>0</v>
      </c>
      <c r="J31" s="68">
        <f>IF(CoreValuesResults[[#This Row],[Team Number]]&gt;0,MIN(_xlfn.RANK.EQ(CoreValuesResults[[#This Row],[Core Values Score]],CoreValuesResults[Core Values Score],0),NumberOfTeams),NumberOfTeams+1)</f>
        <v>7</v>
      </c>
      <c r="K31" s="69"/>
      <c r="L31" s="69"/>
      <c r="M31" s="69"/>
    </row>
    <row r="32" spans="1:13" ht="30" customHeight="1" x14ac:dyDescent="0.35">
      <c r="A32" s="96"/>
      <c r="B3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2" s="96"/>
      <c r="D32" s="96"/>
      <c r="E32" s="96"/>
      <c r="F32" s="96"/>
      <c r="G32" s="96"/>
      <c r="H32" s="96"/>
      <c r="I32" s="73">
        <f>SUM(CoreValuesResults[[#This Row],[Discovery]:[Fun]])</f>
        <v>0</v>
      </c>
      <c r="J32" s="68">
        <f>IF(CoreValuesResults[[#This Row],[Team Number]]&gt;0,MIN(_xlfn.RANK.EQ(CoreValuesResults[[#This Row],[Core Values Score]],CoreValuesResults[Core Values Score],0),NumberOfTeams),NumberOfTeams+1)</f>
        <v>7</v>
      </c>
      <c r="K32" s="69"/>
      <c r="L32" s="69"/>
      <c r="M32" s="69"/>
    </row>
    <row r="33" spans="1:13" ht="30" customHeight="1" x14ac:dyDescent="0.35">
      <c r="A33" s="96"/>
      <c r="B3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3" s="96"/>
      <c r="D33" s="96"/>
      <c r="E33" s="96"/>
      <c r="F33" s="96"/>
      <c r="G33" s="96"/>
      <c r="H33" s="96"/>
      <c r="I33" s="73">
        <f>SUM(CoreValuesResults[[#This Row],[Discovery]:[Fun]])</f>
        <v>0</v>
      </c>
      <c r="J33" s="68">
        <f>IF(CoreValuesResults[[#This Row],[Team Number]]&gt;0,MIN(_xlfn.RANK.EQ(CoreValuesResults[[#This Row],[Core Values Score]],CoreValuesResults[Core Values Score],0),NumberOfTeams),NumberOfTeams+1)</f>
        <v>7</v>
      </c>
      <c r="K33" s="69"/>
      <c r="L33" s="69"/>
      <c r="M33" s="69"/>
    </row>
    <row r="34" spans="1:13" ht="30" customHeight="1" x14ac:dyDescent="0.35">
      <c r="A34" s="96"/>
      <c r="B3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4" s="96"/>
      <c r="D34" s="96"/>
      <c r="E34" s="96"/>
      <c r="F34" s="96"/>
      <c r="G34" s="96"/>
      <c r="H34" s="96"/>
      <c r="I34" s="73">
        <f>SUM(CoreValuesResults[[#This Row],[Discovery]:[Fun]])</f>
        <v>0</v>
      </c>
      <c r="J34" s="68">
        <f>IF(CoreValuesResults[[#This Row],[Team Number]]&gt;0,MIN(_xlfn.RANK.EQ(CoreValuesResults[[#This Row],[Core Values Score]],CoreValuesResults[Core Values Score],0),NumberOfTeams),NumberOfTeams+1)</f>
        <v>7</v>
      </c>
      <c r="K34" s="69"/>
      <c r="L34" s="69"/>
      <c r="M34" s="69"/>
    </row>
    <row r="35" spans="1:13" ht="30" customHeight="1" x14ac:dyDescent="0.35">
      <c r="A35" s="96"/>
      <c r="B3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5" s="96"/>
      <c r="D35" s="96"/>
      <c r="E35" s="96"/>
      <c r="F35" s="96"/>
      <c r="G35" s="96"/>
      <c r="H35" s="96"/>
      <c r="I35" s="73">
        <f>SUM(CoreValuesResults[[#This Row],[Discovery]:[Fun]])</f>
        <v>0</v>
      </c>
      <c r="J35" s="68">
        <f>IF(CoreValuesResults[[#This Row],[Team Number]]&gt;0,MIN(_xlfn.RANK.EQ(CoreValuesResults[[#This Row],[Core Values Score]],CoreValuesResults[Core Values Score],0),NumberOfTeams),NumberOfTeams+1)</f>
        <v>7</v>
      </c>
      <c r="K35" s="69"/>
      <c r="L35" s="69"/>
      <c r="M35" s="69"/>
    </row>
    <row r="36" spans="1:13" ht="30" customHeight="1" x14ac:dyDescent="0.35">
      <c r="A36" s="96"/>
      <c r="B3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6" s="96"/>
      <c r="D36" s="96"/>
      <c r="E36" s="96"/>
      <c r="F36" s="96"/>
      <c r="G36" s="96"/>
      <c r="H36" s="96"/>
      <c r="I36" s="73">
        <f>SUM(CoreValuesResults[[#This Row],[Discovery]:[Fun]])</f>
        <v>0</v>
      </c>
      <c r="J36" s="68">
        <f>IF(CoreValuesResults[[#This Row],[Team Number]]&gt;0,MIN(_xlfn.RANK.EQ(CoreValuesResults[[#This Row],[Core Values Score]],CoreValuesResults[Core Values Score],0),NumberOfTeams),NumberOfTeams+1)</f>
        <v>7</v>
      </c>
      <c r="K36" s="69"/>
      <c r="L36" s="69"/>
      <c r="M36" s="69"/>
    </row>
    <row r="37" spans="1:13" ht="30" customHeight="1" x14ac:dyDescent="0.35">
      <c r="A37" s="96"/>
      <c r="B3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7" s="96"/>
      <c r="D37" s="96"/>
      <c r="E37" s="96"/>
      <c r="F37" s="96"/>
      <c r="G37" s="96"/>
      <c r="H37" s="96"/>
      <c r="I37" s="73">
        <f>SUM(CoreValuesResults[[#This Row],[Discovery]:[Fun]])</f>
        <v>0</v>
      </c>
      <c r="J37" s="68">
        <f>IF(CoreValuesResults[[#This Row],[Team Number]]&gt;0,MIN(_xlfn.RANK.EQ(CoreValuesResults[[#This Row],[Core Values Score]],CoreValuesResults[Core Values Score],0),NumberOfTeams),NumberOfTeams+1)</f>
        <v>7</v>
      </c>
      <c r="K37" s="69"/>
      <c r="L37" s="69"/>
      <c r="M37" s="69"/>
    </row>
    <row r="38" spans="1:13" ht="30" customHeight="1" x14ac:dyDescent="0.35">
      <c r="A38" s="96"/>
      <c r="B3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8" s="96"/>
      <c r="D38" s="96"/>
      <c r="E38" s="96"/>
      <c r="F38" s="96"/>
      <c r="G38" s="96"/>
      <c r="H38" s="96"/>
      <c r="I38" s="73">
        <f>SUM(CoreValuesResults[[#This Row],[Discovery]:[Fun]])</f>
        <v>0</v>
      </c>
      <c r="J38" s="68">
        <f>IF(CoreValuesResults[[#This Row],[Team Number]]&gt;0,MIN(_xlfn.RANK.EQ(CoreValuesResults[[#This Row],[Core Values Score]],CoreValuesResults[Core Values Score],0),NumberOfTeams),NumberOfTeams+1)</f>
        <v>7</v>
      </c>
      <c r="K38" s="69"/>
      <c r="L38" s="69"/>
      <c r="M38" s="69"/>
    </row>
    <row r="39" spans="1:13" ht="30" customHeight="1" x14ac:dyDescent="0.35">
      <c r="A39" s="96"/>
      <c r="B3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9" s="96"/>
      <c r="D39" s="96"/>
      <c r="E39" s="96"/>
      <c r="F39" s="96"/>
      <c r="G39" s="96"/>
      <c r="H39" s="96"/>
      <c r="I39" s="73">
        <f>SUM(CoreValuesResults[[#This Row],[Discovery]:[Fun]])</f>
        <v>0</v>
      </c>
      <c r="J39" s="68">
        <f>IF(CoreValuesResults[[#This Row],[Team Number]]&gt;0,MIN(_xlfn.RANK.EQ(CoreValuesResults[[#This Row],[Core Values Score]],CoreValuesResults[Core Values Score],0),NumberOfTeams),NumberOfTeams+1)</f>
        <v>7</v>
      </c>
      <c r="K39" s="69"/>
      <c r="L39" s="69"/>
      <c r="M39" s="69"/>
    </row>
    <row r="40" spans="1:13" ht="30" customHeight="1" x14ac:dyDescent="0.35">
      <c r="A40" s="96"/>
      <c r="B4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0" s="96"/>
      <c r="D40" s="96"/>
      <c r="E40" s="96"/>
      <c r="F40" s="96"/>
      <c r="G40" s="96"/>
      <c r="H40" s="96"/>
      <c r="I40" s="73">
        <f>SUM(CoreValuesResults[[#This Row],[Discovery]:[Fun]])</f>
        <v>0</v>
      </c>
      <c r="J40" s="68">
        <f>IF(CoreValuesResults[[#This Row],[Team Number]]&gt;0,MIN(_xlfn.RANK.EQ(CoreValuesResults[[#This Row],[Core Values Score]],CoreValuesResults[Core Values Score],0),NumberOfTeams),NumberOfTeams+1)</f>
        <v>7</v>
      </c>
      <c r="K40" s="69"/>
      <c r="L40" s="69"/>
      <c r="M40" s="69"/>
    </row>
    <row r="41" spans="1:13" ht="30" customHeight="1" x14ac:dyDescent="0.35">
      <c r="A41" s="96"/>
      <c r="B4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1" s="96"/>
      <c r="D41" s="96"/>
      <c r="E41" s="96"/>
      <c r="F41" s="96"/>
      <c r="G41" s="96"/>
      <c r="H41" s="96"/>
      <c r="I41" s="73">
        <f>SUM(CoreValuesResults[[#This Row],[Discovery]:[Fun]])</f>
        <v>0</v>
      </c>
      <c r="J41" s="68">
        <f>IF(CoreValuesResults[[#This Row],[Team Number]]&gt;0,MIN(_xlfn.RANK.EQ(CoreValuesResults[[#This Row],[Core Values Score]],CoreValuesResults[Core Values Score],0),NumberOfTeams),NumberOfTeams+1)</f>
        <v>7</v>
      </c>
      <c r="K41" s="69"/>
      <c r="L41" s="69"/>
      <c r="M41" s="69"/>
    </row>
    <row r="42" spans="1:13" ht="30" customHeight="1" x14ac:dyDescent="0.35">
      <c r="A42" s="96"/>
      <c r="B4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2" s="96"/>
      <c r="D42" s="96"/>
      <c r="E42" s="96"/>
      <c r="F42" s="96"/>
      <c r="G42" s="96"/>
      <c r="H42" s="96"/>
      <c r="I42" s="73">
        <f>SUM(CoreValuesResults[[#This Row],[Discovery]:[Fun]])</f>
        <v>0</v>
      </c>
      <c r="J42" s="68">
        <f>IF(CoreValuesResults[[#This Row],[Team Number]]&gt;0,MIN(_xlfn.RANK.EQ(CoreValuesResults[[#This Row],[Core Values Score]],CoreValuesResults[Core Values Score],0),NumberOfTeams),NumberOfTeams+1)</f>
        <v>7</v>
      </c>
      <c r="K42" s="69"/>
      <c r="L42" s="69"/>
      <c r="M42" s="69"/>
    </row>
    <row r="43" spans="1:13" ht="30" customHeight="1" x14ac:dyDescent="0.35">
      <c r="A43" s="96"/>
      <c r="B4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3" s="96"/>
      <c r="D43" s="96"/>
      <c r="E43" s="96"/>
      <c r="F43" s="96"/>
      <c r="G43" s="96"/>
      <c r="H43" s="96"/>
      <c r="I43" s="73">
        <f>SUM(CoreValuesResults[[#This Row],[Discovery]:[Fun]])</f>
        <v>0</v>
      </c>
      <c r="J43" s="68">
        <f>IF(CoreValuesResults[[#This Row],[Team Number]]&gt;0,MIN(_xlfn.RANK.EQ(CoreValuesResults[[#This Row],[Core Values Score]],CoreValuesResults[Core Values Score],0),NumberOfTeams),NumberOfTeams+1)</f>
        <v>7</v>
      </c>
      <c r="K43" s="69"/>
      <c r="L43" s="69"/>
      <c r="M43" s="69"/>
    </row>
    <row r="44" spans="1:13" ht="30" customHeight="1" x14ac:dyDescent="0.35">
      <c r="A44" s="96"/>
      <c r="B4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4" s="96"/>
      <c r="D44" s="96"/>
      <c r="E44" s="96"/>
      <c r="F44" s="96"/>
      <c r="G44" s="96"/>
      <c r="H44" s="96"/>
      <c r="I44" s="73">
        <f>SUM(CoreValuesResults[[#This Row],[Discovery]:[Fun]])</f>
        <v>0</v>
      </c>
      <c r="J44" s="68">
        <f>IF(CoreValuesResults[[#This Row],[Team Number]]&gt;0,MIN(_xlfn.RANK.EQ(CoreValuesResults[[#This Row],[Core Values Score]],CoreValuesResults[Core Values Score],0),NumberOfTeams),NumberOfTeams+1)</f>
        <v>7</v>
      </c>
      <c r="K44" s="69"/>
      <c r="L44" s="69"/>
      <c r="M44" s="69"/>
    </row>
    <row r="45" spans="1:13" ht="30" customHeight="1" x14ac:dyDescent="0.35">
      <c r="A45" s="96"/>
      <c r="B4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5" s="96"/>
      <c r="D45" s="96"/>
      <c r="E45" s="96"/>
      <c r="F45" s="96"/>
      <c r="G45" s="96"/>
      <c r="H45" s="96"/>
      <c r="I45" s="73">
        <f>SUM(CoreValuesResults[[#This Row],[Discovery]:[Fun]])</f>
        <v>0</v>
      </c>
      <c r="J45" s="68">
        <f>IF(CoreValuesResults[[#This Row],[Team Number]]&gt;0,MIN(_xlfn.RANK.EQ(CoreValuesResults[[#This Row],[Core Values Score]],CoreValuesResults[Core Values Score],0),NumberOfTeams),NumberOfTeams+1)</f>
        <v>7</v>
      </c>
      <c r="K45" s="69"/>
      <c r="L45" s="69"/>
      <c r="M45" s="69"/>
    </row>
    <row r="46" spans="1:13" ht="30" customHeight="1" x14ac:dyDescent="0.35">
      <c r="A46" s="96"/>
      <c r="B4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6" s="96"/>
      <c r="D46" s="96"/>
      <c r="E46" s="96"/>
      <c r="F46" s="96"/>
      <c r="G46" s="96"/>
      <c r="H46" s="96"/>
      <c r="I46" s="73">
        <f>SUM(CoreValuesResults[[#This Row],[Discovery]:[Fun]])</f>
        <v>0</v>
      </c>
      <c r="J46" s="68">
        <f>IF(CoreValuesResults[[#This Row],[Team Number]]&gt;0,MIN(_xlfn.RANK.EQ(CoreValuesResults[[#This Row],[Core Values Score]],CoreValuesResults[Core Values Score],0),NumberOfTeams),NumberOfTeams+1)</f>
        <v>7</v>
      </c>
      <c r="K46" s="69"/>
      <c r="L46" s="69"/>
      <c r="M46" s="69"/>
    </row>
    <row r="47" spans="1:13" ht="30" customHeight="1" x14ac:dyDescent="0.35">
      <c r="A47" s="96"/>
      <c r="B4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7" s="96"/>
      <c r="D47" s="96"/>
      <c r="E47" s="96"/>
      <c r="F47" s="96"/>
      <c r="G47" s="96"/>
      <c r="H47" s="96"/>
      <c r="I47" s="73">
        <f>SUM(CoreValuesResults[[#This Row],[Discovery]:[Fun]])</f>
        <v>0</v>
      </c>
      <c r="J47" s="68">
        <f>IF(CoreValuesResults[[#This Row],[Team Number]]&gt;0,MIN(_xlfn.RANK.EQ(CoreValuesResults[[#This Row],[Core Values Score]],CoreValuesResults[Core Values Score],0),NumberOfTeams),NumberOfTeams+1)</f>
        <v>7</v>
      </c>
      <c r="K47" s="69"/>
      <c r="L47" s="69"/>
      <c r="M47" s="69"/>
    </row>
    <row r="48" spans="1:13" ht="30" customHeight="1" x14ac:dyDescent="0.35">
      <c r="A48" s="96"/>
      <c r="B4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8" s="96"/>
      <c r="D48" s="96"/>
      <c r="E48" s="96"/>
      <c r="F48" s="96"/>
      <c r="G48" s="96"/>
      <c r="H48" s="96"/>
      <c r="I48" s="73">
        <f>SUM(CoreValuesResults[[#This Row],[Discovery]:[Fun]])</f>
        <v>0</v>
      </c>
      <c r="J48" s="68">
        <f>IF(CoreValuesResults[[#This Row],[Team Number]]&gt;0,MIN(_xlfn.RANK.EQ(CoreValuesResults[[#This Row],[Core Values Score]],CoreValuesResults[Core Values Score],0),NumberOfTeams),NumberOfTeams+1)</f>
        <v>7</v>
      </c>
      <c r="K48" s="69"/>
      <c r="L48" s="69"/>
      <c r="M48" s="69"/>
    </row>
    <row r="49" spans="1:13" ht="30" customHeight="1" x14ac:dyDescent="0.35">
      <c r="A49" s="96"/>
      <c r="B4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9" s="96"/>
      <c r="D49" s="96"/>
      <c r="E49" s="96"/>
      <c r="F49" s="96"/>
      <c r="G49" s="96"/>
      <c r="H49" s="96"/>
      <c r="I49" s="73">
        <f>SUM(CoreValuesResults[[#This Row],[Discovery]:[Fun]])</f>
        <v>0</v>
      </c>
      <c r="J49" s="68">
        <f>IF(CoreValuesResults[[#This Row],[Team Number]]&gt;0,MIN(_xlfn.RANK.EQ(CoreValuesResults[[#This Row],[Core Values Score]],CoreValuesResults[Core Values Score],0),NumberOfTeams),NumberOfTeams+1)</f>
        <v>7</v>
      </c>
      <c r="K49" s="69"/>
      <c r="L49" s="69"/>
      <c r="M49" s="69"/>
    </row>
    <row r="50" spans="1:13" ht="30" customHeight="1" x14ac:dyDescent="0.35">
      <c r="A50" s="96"/>
      <c r="B5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0" s="96"/>
      <c r="D50" s="96"/>
      <c r="E50" s="96"/>
      <c r="F50" s="96"/>
      <c r="G50" s="96"/>
      <c r="H50" s="96"/>
      <c r="I50" s="73">
        <f>SUM(CoreValuesResults[[#This Row],[Discovery]:[Fun]])</f>
        <v>0</v>
      </c>
      <c r="J50" s="68">
        <f>IF(CoreValuesResults[[#This Row],[Team Number]]&gt;0,MIN(_xlfn.RANK.EQ(CoreValuesResults[[#This Row],[Core Values Score]],CoreValuesResults[Core Values Score],0),NumberOfTeams),NumberOfTeams+1)</f>
        <v>7</v>
      </c>
      <c r="K50" s="69"/>
      <c r="L50" s="69"/>
      <c r="M50" s="69"/>
    </row>
    <row r="51" spans="1:13" ht="30" customHeight="1" x14ac:dyDescent="0.35">
      <c r="A51" s="96"/>
      <c r="B5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1" s="96"/>
      <c r="D51" s="96"/>
      <c r="E51" s="96"/>
      <c r="F51" s="96"/>
      <c r="G51" s="96"/>
      <c r="H51" s="96"/>
      <c r="I51" s="73">
        <f>SUM(CoreValuesResults[[#This Row],[Discovery]:[Fun]])</f>
        <v>0</v>
      </c>
      <c r="J51" s="68">
        <f>IF(CoreValuesResults[[#This Row],[Team Number]]&gt;0,MIN(_xlfn.RANK.EQ(CoreValuesResults[[#This Row],[Core Values Score]],CoreValuesResults[Core Values Score],0),NumberOfTeams),NumberOfTeams+1)</f>
        <v>7</v>
      </c>
      <c r="K51" s="69"/>
      <c r="L51" s="69"/>
      <c r="M51" s="69"/>
    </row>
    <row r="52" spans="1:13" ht="30" customHeight="1" x14ac:dyDescent="0.35">
      <c r="A52" s="96"/>
      <c r="B5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2" s="96"/>
      <c r="D52" s="96"/>
      <c r="E52" s="96"/>
      <c r="F52" s="96"/>
      <c r="G52" s="96"/>
      <c r="H52" s="96"/>
      <c r="I52" s="73">
        <f>SUM(CoreValuesResults[[#This Row],[Discovery]:[Fun]])</f>
        <v>0</v>
      </c>
      <c r="J52" s="68">
        <f>IF(CoreValuesResults[[#This Row],[Team Number]]&gt;0,MIN(_xlfn.RANK.EQ(CoreValuesResults[[#This Row],[Core Values Score]],CoreValuesResults[Core Values Score],0),NumberOfTeams),NumberOfTeams+1)</f>
        <v>7</v>
      </c>
      <c r="K52" s="69"/>
      <c r="L52" s="69"/>
      <c r="M52" s="69"/>
    </row>
    <row r="53" spans="1:13" ht="30" customHeight="1" x14ac:dyDescent="0.35">
      <c r="A53" s="96"/>
      <c r="B5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3" s="96"/>
      <c r="D53" s="96"/>
      <c r="E53" s="96"/>
      <c r="F53" s="96"/>
      <c r="G53" s="96"/>
      <c r="H53" s="96"/>
      <c r="I53" s="73">
        <f>SUM(CoreValuesResults[[#This Row],[Discovery]:[Fun]])</f>
        <v>0</v>
      </c>
      <c r="J53" s="68">
        <f>IF(CoreValuesResults[[#This Row],[Team Number]]&gt;0,MIN(_xlfn.RANK.EQ(CoreValuesResults[[#This Row],[Core Values Score]],CoreValuesResults[Core Values Score],0),NumberOfTeams),NumberOfTeams+1)</f>
        <v>7</v>
      </c>
      <c r="K53" s="69"/>
      <c r="L53" s="69"/>
      <c r="M53" s="69"/>
    </row>
    <row r="54" spans="1:13" ht="30" customHeight="1" x14ac:dyDescent="0.35">
      <c r="A54" s="96"/>
      <c r="B5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4" s="96"/>
      <c r="D54" s="96"/>
      <c r="E54" s="96"/>
      <c r="F54" s="96"/>
      <c r="G54" s="96"/>
      <c r="H54" s="96"/>
      <c r="I54" s="73">
        <f>SUM(CoreValuesResults[[#This Row],[Discovery]:[Fun]])</f>
        <v>0</v>
      </c>
      <c r="J54" s="68">
        <f>IF(CoreValuesResults[[#This Row],[Team Number]]&gt;0,MIN(_xlfn.RANK.EQ(CoreValuesResults[[#This Row],[Core Values Score]],CoreValuesResults[Core Values Score],0),NumberOfTeams),NumberOfTeams+1)</f>
        <v>7</v>
      </c>
      <c r="K54" s="69"/>
      <c r="L54" s="69"/>
      <c r="M54" s="69"/>
    </row>
    <row r="55" spans="1:13" ht="30" customHeight="1" x14ac:dyDescent="0.35">
      <c r="A55" s="96"/>
      <c r="B5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5" s="96"/>
      <c r="D55" s="96"/>
      <c r="E55" s="96"/>
      <c r="F55" s="96"/>
      <c r="G55" s="96"/>
      <c r="H55" s="96"/>
      <c r="I55" s="73">
        <f>SUM(CoreValuesResults[[#This Row],[Discovery]:[Fun]])</f>
        <v>0</v>
      </c>
      <c r="J55" s="68">
        <f>IF(CoreValuesResults[[#This Row],[Team Number]]&gt;0,MIN(_xlfn.RANK.EQ(CoreValuesResults[[#This Row],[Core Values Score]],CoreValuesResults[Core Values Score],0),NumberOfTeams),NumberOfTeams+1)</f>
        <v>7</v>
      </c>
      <c r="K55" s="69"/>
      <c r="L55" s="69"/>
      <c r="M55" s="69"/>
    </row>
    <row r="56" spans="1:13" ht="30" customHeight="1" x14ac:dyDescent="0.35">
      <c r="A56" s="96"/>
      <c r="B5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6" s="96"/>
      <c r="D56" s="96"/>
      <c r="E56" s="96"/>
      <c r="F56" s="96"/>
      <c r="G56" s="96"/>
      <c r="H56" s="96"/>
      <c r="I56" s="73">
        <f>SUM(CoreValuesResults[[#This Row],[Discovery]:[Fun]])</f>
        <v>0</v>
      </c>
      <c r="J56" s="68">
        <f>IF(CoreValuesResults[[#This Row],[Team Number]]&gt;0,MIN(_xlfn.RANK.EQ(CoreValuesResults[[#This Row],[Core Values Score]],CoreValuesResults[Core Values Score],0),NumberOfTeams),NumberOfTeams+1)</f>
        <v>7</v>
      </c>
      <c r="K56" s="69"/>
      <c r="L56" s="69"/>
      <c r="M56" s="69"/>
    </row>
    <row r="57" spans="1:13" ht="30" customHeight="1" x14ac:dyDescent="0.35">
      <c r="A57" s="96"/>
      <c r="B5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7" s="96"/>
      <c r="D57" s="96"/>
      <c r="E57" s="96"/>
      <c r="F57" s="96"/>
      <c r="G57" s="96"/>
      <c r="H57" s="96"/>
      <c r="I57" s="73">
        <f>SUM(CoreValuesResults[[#This Row],[Discovery]:[Fun]])</f>
        <v>0</v>
      </c>
      <c r="J57" s="68">
        <f>IF(CoreValuesResults[[#This Row],[Team Number]]&gt;0,MIN(_xlfn.RANK.EQ(CoreValuesResults[[#This Row],[Core Values Score]],CoreValuesResults[Core Values Score],0),NumberOfTeams),NumberOfTeams+1)</f>
        <v>7</v>
      </c>
      <c r="K57" s="69"/>
      <c r="L57" s="69"/>
      <c r="M57" s="69"/>
    </row>
    <row r="58" spans="1:13" ht="30" customHeight="1" x14ac:dyDescent="0.35">
      <c r="A58" s="96"/>
      <c r="B5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8" s="96"/>
      <c r="D58" s="96"/>
      <c r="E58" s="96"/>
      <c r="F58" s="96"/>
      <c r="G58" s="96"/>
      <c r="H58" s="96"/>
      <c r="I58" s="73">
        <f>SUM(CoreValuesResults[[#This Row],[Discovery]:[Fun]])</f>
        <v>0</v>
      </c>
      <c r="J58" s="68">
        <f>IF(CoreValuesResults[[#This Row],[Team Number]]&gt;0,MIN(_xlfn.RANK.EQ(CoreValuesResults[[#This Row],[Core Values Score]],CoreValuesResults[Core Values Score],0),NumberOfTeams),NumberOfTeams+1)</f>
        <v>7</v>
      </c>
      <c r="K58" s="69"/>
      <c r="L58" s="69"/>
      <c r="M58" s="69"/>
    </row>
    <row r="59" spans="1:13" ht="30" customHeight="1" x14ac:dyDescent="0.35">
      <c r="A59" s="96"/>
      <c r="B5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9" s="96"/>
      <c r="D59" s="96"/>
      <c r="E59" s="96"/>
      <c r="F59" s="96"/>
      <c r="G59" s="96"/>
      <c r="H59" s="96"/>
      <c r="I59" s="73">
        <f>SUM(CoreValuesResults[[#This Row],[Discovery]:[Fun]])</f>
        <v>0</v>
      </c>
      <c r="J59" s="68">
        <f>IF(CoreValuesResults[[#This Row],[Team Number]]&gt;0,MIN(_xlfn.RANK.EQ(CoreValuesResults[[#This Row],[Core Values Score]],CoreValuesResults[Core Values Score],0),NumberOfTeams),NumberOfTeams+1)</f>
        <v>7</v>
      </c>
      <c r="K59" s="69"/>
      <c r="L59" s="69"/>
      <c r="M59" s="69"/>
    </row>
    <row r="60" spans="1:13" ht="30" customHeight="1" x14ac:dyDescent="0.35">
      <c r="A60" s="96"/>
      <c r="B6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0" s="96"/>
      <c r="D60" s="96"/>
      <c r="E60" s="96"/>
      <c r="F60" s="96"/>
      <c r="G60" s="96"/>
      <c r="H60" s="96"/>
      <c r="I60" s="73">
        <f>SUM(CoreValuesResults[[#This Row],[Discovery]:[Fun]])</f>
        <v>0</v>
      </c>
      <c r="J60" s="68">
        <f>IF(CoreValuesResults[[#This Row],[Team Number]]&gt;0,MIN(_xlfn.RANK.EQ(CoreValuesResults[[#This Row],[Core Values Score]],CoreValuesResults[Core Values Score],0),NumberOfTeams),NumberOfTeams+1)</f>
        <v>7</v>
      </c>
      <c r="K60" s="69"/>
      <c r="L60" s="69"/>
      <c r="M60" s="69"/>
    </row>
    <row r="61" spans="1:13" ht="30" customHeight="1" x14ac:dyDescent="0.35">
      <c r="A61" s="96"/>
      <c r="B6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1" s="96"/>
      <c r="D61" s="96"/>
      <c r="E61" s="96"/>
      <c r="F61" s="96"/>
      <c r="G61" s="96"/>
      <c r="H61" s="96"/>
      <c r="I61" s="73">
        <f>SUM(CoreValuesResults[[#This Row],[Discovery]:[Fun]])</f>
        <v>0</v>
      </c>
      <c r="J61" s="68">
        <f>IF(CoreValuesResults[[#This Row],[Team Number]]&gt;0,MIN(_xlfn.RANK.EQ(CoreValuesResults[[#This Row],[Core Values Score]],CoreValuesResults[Core Values Score],0),NumberOfTeams),NumberOfTeams+1)</f>
        <v>7</v>
      </c>
      <c r="K61" s="69"/>
      <c r="L61" s="69"/>
      <c r="M61" s="69"/>
    </row>
    <row r="62" spans="1:13" ht="30" customHeight="1" x14ac:dyDescent="0.35">
      <c r="A62" s="96"/>
      <c r="B6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2" s="96"/>
      <c r="D62" s="96"/>
      <c r="E62" s="96"/>
      <c r="F62" s="96"/>
      <c r="G62" s="96"/>
      <c r="H62" s="96"/>
      <c r="I62" s="73">
        <f>SUM(CoreValuesResults[[#This Row],[Discovery]:[Fun]])</f>
        <v>0</v>
      </c>
      <c r="J62" s="68">
        <f>IF(CoreValuesResults[[#This Row],[Team Number]]&gt;0,MIN(_xlfn.RANK.EQ(CoreValuesResults[[#This Row],[Core Values Score]],CoreValuesResults[Core Values Score],0),NumberOfTeams),NumberOfTeams+1)</f>
        <v>7</v>
      </c>
      <c r="K62" s="69"/>
      <c r="L62" s="69"/>
      <c r="M62" s="69"/>
    </row>
    <row r="63" spans="1:13" ht="30" customHeight="1" x14ac:dyDescent="0.35">
      <c r="A63" s="96"/>
      <c r="B6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3" s="96"/>
      <c r="D63" s="96"/>
      <c r="E63" s="96"/>
      <c r="F63" s="96"/>
      <c r="G63" s="96"/>
      <c r="H63" s="96"/>
      <c r="I63" s="73">
        <f>SUM(CoreValuesResults[[#This Row],[Discovery]:[Fun]])</f>
        <v>0</v>
      </c>
      <c r="J63" s="68">
        <f>IF(CoreValuesResults[[#This Row],[Team Number]]&gt;0,MIN(_xlfn.RANK.EQ(CoreValuesResults[[#This Row],[Core Values Score]],CoreValuesResults[Core Values Score],0),NumberOfTeams),NumberOfTeams+1)</f>
        <v>7</v>
      </c>
      <c r="K63" s="69"/>
      <c r="L63" s="69"/>
      <c r="M63" s="69"/>
    </row>
    <row r="64" spans="1:13" ht="30" customHeight="1" x14ac:dyDescent="0.35">
      <c r="A64" s="96"/>
      <c r="B6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4" s="96"/>
      <c r="D64" s="96"/>
      <c r="E64" s="96"/>
      <c r="F64" s="96"/>
      <c r="G64" s="96"/>
      <c r="H64" s="96"/>
      <c r="I64" s="73">
        <f>SUM(CoreValuesResults[[#This Row],[Discovery]:[Fun]])</f>
        <v>0</v>
      </c>
      <c r="J64" s="68">
        <f>IF(CoreValuesResults[[#This Row],[Team Number]]&gt;0,MIN(_xlfn.RANK.EQ(CoreValuesResults[[#This Row],[Core Values Score]],CoreValuesResults[Core Values Score],0),NumberOfTeams),NumberOfTeams+1)</f>
        <v>7</v>
      </c>
      <c r="K64" s="69"/>
      <c r="L64" s="69"/>
      <c r="M64" s="69"/>
    </row>
    <row r="65" spans="1:13" ht="30" customHeight="1" x14ac:dyDescent="0.35">
      <c r="A65" s="96"/>
      <c r="B6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5" s="96"/>
      <c r="D65" s="96"/>
      <c r="E65" s="96"/>
      <c r="F65" s="96"/>
      <c r="G65" s="96"/>
      <c r="H65" s="96"/>
      <c r="I65" s="73">
        <f>SUM(CoreValuesResults[[#This Row],[Discovery]:[Fun]])</f>
        <v>0</v>
      </c>
      <c r="J65" s="68">
        <f>IF(CoreValuesResults[[#This Row],[Team Number]]&gt;0,MIN(_xlfn.RANK.EQ(CoreValuesResults[[#This Row],[Core Values Score]],CoreValuesResults[Core Values Score],0),NumberOfTeams),NumberOfTeams+1)</f>
        <v>7</v>
      </c>
      <c r="K65" s="69"/>
      <c r="L65" s="69"/>
      <c r="M65" s="69"/>
    </row>
    <row r="66" spans="1:13" ht="30" customHeight="1" x14ac:dyDescent="0.35">
      <c r="A66" s="96"/>
      <c r="B6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6" s="96"/>
      <c r="D66" s="96"/>
      <c r="E66" s="96"/>
      <c r="F66" s="96"/>
      <c r="G66" s="96"/>
      <c r="H66" s="96"/>
      <c r="I66" s="73">
        <f>SUM(CoreValuesResults[[#This Row],[Discovery]:[Fun]])</f>
        <v>0</v>
      </c>
      <c r="J66" s="68">
        <f>IF(CoreValuesResults[[#This Row],[Team Number]]&gt;0,MIN(_xlfn.RANK.EQ(CoreValuesResults[[#This Row],[Core Values Score]],CoreValuesResults[Core Values Score],0),NumberOfTeams),NumberOfTeams+1)</f>
        <v>7</v>
      </c>
      <c r="K66" s="69"/>
      <c r="L66" s="69"/>
      <c r="M66" s="69"/>
    </row>
    <row r="67" spans="1:13" ht="30" customHeight="1" x14ac:dyDescent="0.35">
      <c r="A67" s="96"/>
      <c r="B6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7" s="96"/>
      <c r="D67" s="96"/>
      <c r="E67" s="96"/>
      <c r="F67" s="96"/>
      <c r="G67" s="96"/>
      <c r="H67" s="96"/>
      <c r="I67" s="73">
        <f>SUM(CoreValuesResults[[#This Row],[Discovery]:[Fun]])</f>
        <v>0</v>
      </c>
      <c r="J67" s="68">
        <f>IF(CoreValuesResults[[#This Row],[Team Number]]&gt;0,MIN(_xlfn.RANK.EQ(CoreValuesResults[[#This Row],[Core Values Score]],CoreValuesResults[Core Values Score],0),NumberOfTeams),NumberOfTeams+1)</f>
        <v>7</v>
      </c>
      <c r="K67" s="69"/>
      <c r="L67" s="69"/>
      <c r="M67" s="69"/>
    </row>
    <row r="68" spans="1:13" ht="30" customHeight="1" x14ac:dyDescent="0.35">
      <c r="A68" s="96"/>
      <c r="B6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8" s="96"/>
      <c r="D68" s="96"/>
      <c r="E68" s="96"/>
      <c r="F68" s="96"/>
      <c r="G68" s="96"/>
      <c r="H68" s="96"/>
      <c r="I68" s="73">
        <f>SUM(CoreValuesResults[[#This Row],[Discovery]:[Fun]])</f>
        <v>0</v>
      </c>
      <c r="J68" s="68">
        <f>IF(CoreValuesResults[[#This Row],[Team Number]]&gt;0,MIN(_xlfn.RANK.EQ(CoreValuesResults[[#This Row],[Core Values Score]],CoreValuesResults[Core Values Score],0),NumberOfTeams),NumberOfTeams+1)</f>
        <v>7</v>
      </c>
      <c r="K68" s="69"/>
      <c r="L68" s="69"/>
      <c r="M68" s="69"/>
    </row>
    <row r="69" spans="1:13" ht="30" customHeight="1" x14ac:dyDescent="0.35">
      <c r="A69" s="96"/>
      <c r="B6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9" s="96"/>
      <c r="D69" s="96"/>
      <c r="E69" s="96"/>
      <c r="F69" s="96"/>
      <c r="G69" s="96"/>
      <c r="H69" s="96"/>
      <c r="I69" s="73">
        <f>SUM(CoreValuesResults[[#This Row],[Discovery]:[Fun]])</f>
        <v>0</v>
      </c>
      <c r="J69" s="68">
        <f>IF(CoreValuesResults[[#This Row],[Team Number]]&gt;0,MIN(_xlfn.RANK.EQ(CoreValuesResults[[#This Row],[Core Values Score]],CoreValuesResults[Core Values Score],0),NumberOfTeams),NumberOfTeams+1)</f>
        <v>7</v>
      </c>
      <c r="K69" s="69"/>
      <c r="L69" s="69"/>
      <c r="M69" s="69"/>
    </row>
    <row r="70" spans="1:13" ht="30" customHeight="1" x14ac:dyDescent="0.35">
      <c r="A70" s="96"/>
      <c r="B7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0" s="96"/>
      <c r="D70" s="96"/>
      <c r="E70" s="96"/>
      <c r="F70" s="96"/>
      <c r="G70" s="96"/>
      <c r="H70" s="96"/>
      <c r="I70" s="73">
        <f>SUM(CoreValuesResults[[#This Row],[Discovery]:[Fun]])</f>
        <v>0</v>
      </c>
      <c r="J70" s="68">
        <f>IF(CoreValuesResults[[#This Row],[Team Number]]&gt;0,MIN(_xlfn.RANK.EQ(CoreValuesResults[[#This Row],[Core Values Score]],CoreValuesResults[Core Values Score],0),NumberOfTeams),NumberOfTeams+1)</f>
        <v>7</v>
      </c>
      <c r="K70" s="69"/>
      <c r="L70" s="69"/>
      <c r="M70" s="69"/>
    </row>
    <row r="71" spans="1:13" ht="30" customHeight="1" x14ac:dyDescent="0.35">
      <c r="A71" s="96"/>
      <c r="B7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1" s="96"/>
      <c r="D71" s="96"/>
      <c r="E71" s="96"/>
      <c r="F71" s="96"/>
      <c r="G71" s="96"/>
      <c r="H71" s="96"/>
      <c r="I71" s="73">
        <f>SUM(CoreValuesResults[[#This Row],[Discovery]:[Fun]])</f>
        <v>0</v>
      </c>
      <c r="J71" s="68">
        <f>IF(CoreValuesResults[[#This Row],[Team Number]]&gt;0,MIN(_xlfn.RANK.EQ(CoreValuesResults[[#This Row],[Core Values Score]],CoreValuesResults[Core Values Score],0),NumberOfTeams),NumberOfTeams+1)</f>
        <v>7</v>
      </c>
      <c r="K71" s="69"/>
      <c r="L71" s="69"/>
      <c r="M71" s="69"/>
    </row>
    <row r="72" spans="1:13" ht="30" customHeight="1" x14ac:dyDescent="0.35">
      <c r="A72" s="96"/>
      <c r="B7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2" s="96"/>
      <c r="D72" s="96"/>
      <c r="E72" s="96"/>
      <c r="F72" s="96"/>
      <c r="G72" s="96"/>
      <c r="H72" s="96"/>
      <c r="I72" s="73">
        <f>SUM(CoreValuesResults[[#This Row],[Discovery]:[Fun]])</f>
        <v>0</v>
      </c>
      <c r="J72" s="68">
        <f>IF(CoreValuesResults[[#This Row],[Team Number]]&gt;0,MIN(_xlfn.RANK.EQ(CoreValuesResults[[#This Row],[Core Values Score]],CoreValuesResults[Core Values Score],0),NumberOfTeams),NumberOfTeams+1)</f>
        <v>7</v>
      </c>
      <c r="K72" s="69"/>
      <c r="L72" s="69"/>
      <c r="M72" s="69"/>
    </row>
    <row r="73" spans="1:13" ht="30" customHeight="1" x14ac:dyDescent="0.35">
      <c r="A73" s="96"/>
      <c r="B7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3" s="96"/>
      <c r="D73" s="96"/>
      <c r="E73" s="96"/>
      <c r="F73" s="96"/>
      <c r="G73" s="96"/>
      <c r="H73" s="96"/>
      <c r="I73" s="73">
        <f>SUM(CoreValuesResults[[#This Row],[Discovery]:[Fun]])</f>
        <v>0</v>
      </c>
      <c r="J73" s="68">
        <f>IF(CoreValuesResults[[#This Row],[Team Number]]&gt;0,MIN(_xlfn.RANK.EQ(CoreValuesResults[[#This Row],[Core Values Score]],CoreValuesResults[Core Values Score],0),NumberOfTeams),NumberOfTeams+1)</f>
        <v>7</v>
      </c>
      <c r="K73" s="69"/>
      <c r="L73" s="69"/>
      <c r="M73" s="69"/>
    </row>
    <row r="74" spans="1:13" ht="30" customHeight="1" x14ac:dyDescent="0.35">
      <c r="A74" s="96"/>
      <c r="B7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4" s="96"/>
      <c r="D74" s="96"/>
      <c r="E74" s="96"/>
      <c r="F74" s="96"/>
      <c r="G74" s="96"/>
      <c r="H74" s="96"/>
      <c r="I74" s="73">
        <f>SUM(CoreValuesResults[[#This Row],[Discovery]:[Fun]])</f>
        <v>0</v>
      </c>
      <c r="J74" s="68">
        <f>IF(CoreValuesResults[[#This Row],[Team Number]]&gt;0,MIN(_xlfn.RANK.EQ(CoreValuesResults[[#This Row],[Core Values Score]],CoreValuesResults[Core Values Score],0),NumberOfTeams),NumberOfTeams+1)</f>
        <v>7</v>
      </c>
      <c r="K74" s="69"/>
      <c r="L74" s="69"/>
      <c r="M74" s="69"/>
    </row>
    <row r="75" spans="1:13" ht="30" customHeight="1" x14ac:dyDescent="0.35">
      <c r="A75" s="96"/>
      <c r="B7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5" s="96"/>
      <c r="D75" s="96"/>
      <c r="E75" s="96"/>
      <c r="F75" s="96"/>
      <c r="G75" s="96"/>
      <c r="H75" s="96"/>
      <c r="I75" s="73">
        <f>SUM(CoreValuesResults[[#This Row],[Discovery]:[Fun]])</f>
        <v>0</v>
      </c>
      <c r="J75" s="68">
        <f>IF(CoreValuesResults[[#This Row],[Team Number]]&gt;0,MIN(_xlfn.RANK.EQ(CoreValuesResults[[#This Row],[Core Values Score]],CoreValuesResults[Core Values Score],0),NumberOfTeams),NumberOfTeams+1)</f>
        <v>7</v>
      </c>
      <c r="K75" s="69"/>
      <c r="L75" s="69"/>
      <c r="M75" s="69"/>
    </row>
    <row r="76" spans="1:13" ht="30" customHeight="1" x14ac:dyDescent="0.35">
      <c r="A76" s="96"/>
      <c r="B7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6" s="96"/>
      <c r="D76" s="96"/>
      <c r="E76" s="96"/>
      <c r="F76" s="96"/>
      <c r="G76" s="96"/>
      <c r="H76" s="96"/>
      <c r="I76" s="73">
        <f>SUM(CoreValuesResults[[#This Row],[Discovery]:[Fun]])</f>
        <v>0</v>
      </c>
      <c r="J76" s="68">
        <f>IF(CoreValuesResults[[#This Row],[Team Number]]&gt;0,MIN(_xlfn.RANK.EQ(CoreValuesResults[[#This Row],[Core Values Score]],CoreValuesResults[Core Values Score],0),NumberOfTeams),NumberOfTeams+1)</f>
        <v>7</v>
      </c>
      <c r="K76" s="69"/>
      <c r="L76" s="69"/>
      <c r="M76" s="69"/>
    </row>
    <row r="77" spans="1:13" ht="30" customHeight="1" x14ac:dyDescent="0.35">
      <c r="A77" s="96"/>
      <c r="B7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7" s="96"/>
      <c r="D77" s="96"/>
      <c r="E77" s="96"/>
      <c r="F77" s="96"/>
      <c r="G77" s="96"/>
      <c r="H77" s="96"/>
      <c r="I77" s="73">
        <f>SUM(CoreValuesResults[[#This Row],[Discovery]:[Fun]])</f>
        <v>0</v>
      </c>
      <c r="J77" s="68">
        <f>IF(CoreValuesResults[[#This Row],[Team Number]]&gt;0,MIN(_xlfn.RANK.EQ(CoreValuesResults[[#This Row],[Core Values Score]],CoreValuesResults[Core Values Score],0),NumberOfTeams),NumberOfTeams+1)</f>
        <v>7</v>
      </c>
      <c r="K77" s="69"/>
      <c r="L77" s="69"/>
      <c r="M77" s="69"/>
    </row>
    <row r="78" spans="1:13" ht="30" customHeight="1" x14ac:dyDescent="0.35">
      <c r="A78" s="96"/>
      <c r="B7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8" s="96"/>
      <c r="D78" s="96"/>
      <c r="E78" s="96"/>
      <c r="F78" s="96"/>
      <c r="G78" s="96"/>
      <c r="H78" s="96"/>
      <c r="I78" s="73">
        <f>SUM(CoreValuesResults[[#This Row],[Discovery]:[Fun]])</f>
        <v>0</v>
      </c>
      <c r="J78" s="68">
        <f>IF(CoreValuesResults[[#This Row],[Team Number]]&gt;0,MIN(_xlfn.RANK.EQ(CoreValuesResults[[#This Row],[Core Values Score]],CoreValuesResults[Core Values Score],0),NumberOfTeams),NumberOfTeams+1)</f>
        <v>7</v>
      </c>
      <c r="K78" s="69"/>
      <c r="L78" s="69"/>
      <c r="M78" s="69"/>
    </row>
    <row r="79" spans="1:13" ht="30" customHeight="1" x14ac:dyDescent="0.35">
      <c r="A79" s="96"/>
      <c r="B7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9" s="96"/>
      <c r="D79" s="96"/>
      <c r="E79" s="96"/>
      <c r="F79" s="96"/>
      <c r="G79" s="96"/>
      <c r="H79" s="96"/>
      <c r="I79" s="73">
        <f>SUM(CoreValuesResults[[#This Row],[Discovery]:[Fun]])</f>
        <v>0</v>
      </c>
      <c r="J79" s="68">
        <f>IF(CoreValuesResults[[#This Row],[Team Number]]&gt;0,MIN(_xlfn.RANK.EQ(CoreValuesResults[[#This Row],[Core Values Score]],CoreValuesResults[Core Values Score],0),NumberOfTeams),NumberOfTeams+1)</f>
        <v>7</v>
      </c>
      <c r="K79" s="69"/>
      <c r="L79" s="69"/>
      <c r="M79" s="69"/>
    </row>
    <row r="80" spans="1:13" ht="30" customHeight="1" x14ac:dyDescent="0.35">
      <c r="A80" s="96"/>
      <c r="B8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0" s="96"/>
      <c r="D80" s="96"/>
      <c r="E80" s="96"/>
      <c r="F80" s="96"/>
      <c r="G80" s="96"/>
      <c r="H80" s="96"/>
      <c r="I80" s="73">
        <f>SUM(CoreValuesResults[[#This Row],[Discovery]:[Fun]])</f>
        <v>0</v>
      </c>
      <c r="J80" s="68">
        <f>IF(CoreValuesResults[[#This Row],[Team Number]]&gt;0,MIN(_xlfn.RANK.EQ(CoreValuesResults[[#This Row],[Core Values Score]],CoreValuesResults[Core Values Score],0),NumberOfTeams),NumberOfTeams+1)</f>
        <v>7</v>
      </c>
      <c r="K80" s="69"/>
      <c r="L80" s="69"/>
      <c r="M80" s="69"/>
    </row>
    <row r="81" spans="1:13" ht="30" customHeight="1" x14ac:dyDescent="0.35">
      <c r="A81" s="96"/>
      <c r="B8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1" s="96"/>
      <c r="D81" s="96"/>
      <c r="E81" s="96"/>
      <c r="F81" s="96"/>
      <c r="G81" s="96"/>
      <c r="H81" s="96"/>
      <c r="I81" s="73">
        <f>SUM(CoreValuesResults[[#This Row],[Discovery]:[Fun]])</f>
        <v>0</v>
      </c>
      <c r="J81" s="68">
        <f>IF(CoreValuesResults[[#This Row],[Team Number]]&gt;0,MIN(_xlfn.RANK.EQ(CoreValuesResults[[#This Row],[Core Values Score]],CoreValuesResults[Core Values Score],0),NumberOfTeams),NumberOfTeams+1)</f>
        <v>7</v>
      </c>
      <c r="K81" s="69"/>
      <c r="L81" s="69"/>
      <c r="M81" s="69"/>
    </row>
    <row r="82" spans="1:13" ht="30" customHeight="1" x14ac:dyDescent="0.35">
      <c r="A82" s="96"/>
      <c r="B8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2" s="96"/>
      <c r="D82" s="96"/>
      <c r="E82" s="96"/>
      <c r="F82" s="96"/>
      <c r="G82" s="96"/>
      <c r="H82" s="96"/>
      <c r="I82" s="73">
        <f>SUM(CoreValuesResults[[#This Row],[Discovery]:[Fun]])</f>
        <v>0</v>
      </c>
      <c r="J82" s="68">
        <f>IF(CoreValuesResults[[#This Row],[Team Number]]&gt;0,MIN(_xlfn.RANK.EQ(CoreValuesResults[[#This Row],[Core Values Score]],CoreValuesResults[Core Values Score],0),NumberOfTeams),NumberOfTeams+1)</f>
        <v>7</v>
      </c>
      <c r="K82" s="69"/>
      <c r="L82" s="69"/>
      <c r="M82" s="69"/>
    </row>
    <row r="83" spans="1:13" ht="30" customHeight="1" x14ac:dyDescent="0.35">
      <c r="A83" s="96"/>
      <c r="B8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3" s="96"/>
      <c r="D83" s="96"/>
      <c r="E83" s="96"/>
      <c r="F83" s="96"/>
      <c r="G83" s="96"/>
      <c r="H83" s="96"/>
      <c r="I83" s="73">
        <f>SUM(CoreValuesResults[[#This Row],[Discovery]:[Fun]])</f>
        <v>0</v>
      </c>
      <c r="J83" s="68">
        <f>IF(CoreValuesResults[[#This Row],[Team Number]]&gt;0,MIN(_xlfn.RANK.EQ(CoreValuesResults[[#This Row],[Core Values Score]],CoreValuesResults[Core Values Score],0),NumberOfTeams),NumberOfTeams+1)</f>
        <v>7</v>
      </c>
      <c r="K83" s="69"/>
      <c r="L83" s="69"/>
      <c r="M83" s="69"/>
    </row>
    <row r="84" spans="1:13" ht="30" customHeight="1" x14ac:dyDescent="0.35">
      <c r="A84" s="96"/>
      <c r="B8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4" s="96"/>
      <c r="D84" s="96"/>
      <c r="E84" s="96"/>
      <c r="F84" s="96"/>
      <c r="G84" s="96"/>
      <c r="H84" s="96"/>
      <c r="I84" s="73">
        <f>SUM(CoreValuesResults[[#This Row],[Discovery]:[Fun]])</f>
        <v>0</v>
      </c>
      <c r="J84" s="68">
        <f>IF(CoreValuesResults[[#This Row],[Team Number]]&gt;0,MIN(_xlfn.RANK.EQ(CoreValuesResults[[#This Row],[Core Values Score]],CoreValuesResults[Core Values Score],0),NumberOfTeams),NumberOfTeams+1)</f>
        <v>7</v>
      </c>
      <c r="K84" s="69"/>
      <c r="L84" s="69"/>
      <c r="M84" s="69"/>
    </row>
    <row r="85" spans="1:13" ht="30" customHeight="1" x14ac:dyDescent="0.35">
      <c r="A85" s="96"/>
      <c r="B8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5" s="96"/>
      <c r="D85" s="96"/>
      <c r="E85" s="96"/>
      <c r="F85" s="96"/>
      <c r="G85" s="96"/>
      <c r="H85" s="96"/>
      <c r="I85" s="73">
        <f>SUM(CoreValuesResults[[#This Row],[Discovery]:[Fun]])</f>
        <v>0</v>
      </c>
      <c r="J85" s="68">
        <f>IF(CoreValuesResults[[#This Row],[Team Number]]&gt;0,MIN(_xlfn.RANK.EQ(CoreValuesResults[[#This Row],[Core Values Score]],CoreValuesResults[Core Values Score],0),NumberOfTeams),NumberOfTeams+1)</f>
        <v>7</v>
      </c>
      <c r="K85" s="69"/>
      <c r="L85" s="69"/>
      <c r="M85" s="69"/>
    </row>
    <row r="86" spans="1:13" ht="30" customHeight="1" x14ac:dyDescent="0.35">
      <c r="A86" s="96"/>
      <c r="B8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6" s="96"/>
      <c r="D86" s="96"/>
      <c r="E86" s="96"/>
      <c r="F86" s="96"/>
      <c r="G86" s="96"/>
      <c r="H86" s="96"/>
      <c r="I86" s="73">
        <f>SUM(CoreValuesResults[[#This Row],[Discovery]:[Fun]])</f>
        <v>0</v>
      </c>
      <c r="J86" s="68">
        <f>IF(CoreValuesResults[[#This Row],[Team Number]]&gt;0,MIN(_xlfn.RANK.EQ(CoreValuesResults[[#This Row],[Core Values Score]],CoreValuesResults[Core Values Score],0),NumberOfTeams),NumberOfTeams+1)</f>
        <v>7</v>
      </c>
      <c r="K86" s="69"/>
      <c r="L86" s="69"/>
      <c r="M86" s="69"/>
    </row>
    <row r="87" spans="1:13" ht="30" customHeight="1" x14ac:dyDescent="0.35">
      <c r="A87" s="96"/>
      <c r="B8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7" s="96"/>
      <c r="D87" s="96"/>
      <c r="E87" s="96"/>
      <c r="F87" s="96"/>
      <c r="G87" s="96"/>
      <c r="H87" s="96"/>
      <c r="I87" s="73">
        <f>SUM(CoreValuesResults[[#This Row],[Discovery]:[Fun]])</f>
        <v>0</v>
      </c>
      <c r="J87" s="68">
        <f>IF(CoreValuesResults[[#This Row],[Team Number]]&gt;0,MIN(_xlfn.RANK.EQ(CoreValuesResults[[#This Row],[Core Values Score]],CoreValuesResults[Core Values Score],0),NumberOfTeams),NumberOfTeams+1)</f>
        <v>7</v>
      </c>
      <c r="K87" s="69"/>
      <c r="L87" s="69"/>
      <c r="M87" s="69"/>
    </row>
    <row r="88" spans="1:13" ht="30" customHeight="1" x14ac:dyDescent="0.35">
      <c r="A88" s="96"/>
      <c r="B8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8" s="96"/>
      <c r="D88" s="96"/>
      <c r="E88" s="96"/>
      <c r="F88" s="96"/>
      <c r="G88" s="96"/>
      <c r="H88" s="96"/>
      <c r="I88" s="73">
        <f>SUM(CoreValuesResults[[#This Row],[Discovery]:[Fun]])</f>
        <v>0</v>
      </c>
      <c r="J88" s="68">
        <f>IF(CoreValuesResults[[#This Row],[Team Number]]&gt;0,MIN(_xlfn.RANK.EQ(CoreValuesResults[[#This Row],[Core Values Score]],CoreValuesResults[Core Values Score],0),NumberOfTeams),NumberOfTeams+1)</f>
        <v>7</v>
      </c>
      <c r="K88" s="69"/>
      <c r="L88" s="69"/>
      <c r="M88" s="69"/>
    </row>
    <row r="89" spans="1:13" ht="30" customHeight="1" x14ac:dyDescent="0.35">
      <c r="A89" s="96"/>
      <c r="B8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9" s="96"/>
      <c r="D89" s="96"/>
      <c r="E89" s="96"/>
      <c r="F89" s="96"/>
      <c r="G89" s="96"/>
      <c r="H89" s="96"/>
      <c r="I89" s="73">
        <f>SUM(CoreValuesResults[[#This Row],[Discovery]:[Fun]])</f>
        <v>0</v>
      </c>
      <c r="J89" s="68">
        <f>IF(CoreValuesResults[[#This Row],[Team Number]]&gt;0,MIN(_xlfn.RANK.EQ(CoreValuesResults[[#This Row],[Core Values Score]],CoreValuesResults[Core Values Score],0),NumberOfTeams),NumberOfTeams+1)</f>
        <v>7</v>
      </c>
      <c r="K89" s="69"/>
      <c r="L89" s="69"/>
      <c r="M89" s="69"/>
    </row>
    <row r="90" spans="1:13" ht="30" customHeight="1" x14ac:dyDescent="0.35">
      <c r="A90" s="96"/>
      <c r="B9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0" s="96"/>
      <c r="D90" s="96"/>
      <c r="E90" s="96"/>
      <c r="F90" s="96"/>
      <c r="G90" s="96"/>
      <c r="H90" s="96"/>
      <c r="I90" s="73">
        <f>SUM(CoreValuesResults[[#This Row],[Discovery]:[Fun]])</f>
        <v>0</v>
      </c>
      <c r="J90" s="68">
        <f>IF(CoreValuesResults[[#This Row],[Team Number]]&gt;0,MIN(_xlfn.RANK.EQ(CoreValuesResults[[#This Row],[Core Values Score]],CoreValuesResults[Core Values Score],0),NumberOfTeams),NumberOfTeams+1)</f>
        <v>7</v>
      </c>
      <c r="K90" s="69"/>
      <c r="L90" s="69"/>
      <c r="M90" s="69"/>
    </row>
    <row r="91" spans="1:13" ht="30" customHeight="1" x14ac:dyDescent="0.35">
      <c r="A91" s="96"/>
      <c r="B9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1" s="96"/>
      <c r="D91" s="96"/>
      <c r="E91" s="96"/>
      <c r="F91" s="96"/>
      <c r="G91" s="96"/>
      <c r="H91" s="96"/>
      <c r="I91" s="73">
        <f>SUM(CoreValuesResults[[#This Row],[Discovery]:[Fun]])</f>
        <v>0</v>
      </c>
      <c r="J91" s="68">
        <f>IF(CoreValuesResults[[#This Row],[Team Number]]&gt;0,MIN(_xlfn.RANK.EQ(CoreValuesResults[[#This Row],[Core Values Score]],CoreValuesResults[Core Values Score],0),NumberOfTeams),NumberOfTeams+1)</f>
        <v>7</v>
      </c>
      <c r="K91" s="69"/>
      <c r="L91" s="69"/>
      <c r="M91" s="69"/>
    </row>
    <row r="92" spans="1:13" ht="30" customHeight="1" x14ac:dyDescent="0.35">
      <c r="A92" s="96"/>
      <c r="B9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2" s="96"/>
      <c r="D92" s="96"/>
      <c r="E92" s="96"/>
      <c r="F92" s="96"/>
      <c r="G92" s="96"/>
      <c r="H92" s="96"/>
      <c r="I92" s="73">
        <f>SUM(CoreValuesResults[[#This Row],[Discovery]:[Fun]])</f>
        <v>0</v>
      </c>
      <c r="J92" s="68">
        <f>IF(CoreValuesResults[[#This Row],[Team Number]]&gt;0,MIN(_xlfn.RANK.EQ(CoreValuesResults[[#This Row],[Core Values Score]],CoreValuesResults[Core Values Score],0),NumberOfTeams),NumberOfTeams+1)</f>
        <v>7</v>
      </c>
      <c r="K92" s="69"/>
      <c r="L92" s="69"/>
      <c r="M92" s="69"/>
    </row>
    <row r="93" spans="1:13" ht="30" customHeight="1" x14ac:dyDescent="0.35">
      <c r="A93" s="96"/>
      <c r="B9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3" s="96"/>
      <c r="D93" s="96"/>
      <c r="E93" s="96"/>
      <c r="F93" s="96"/>
      <c r="G93" s="96"/>
      <c r="H93" s="96"/>
      <c r="I93" s="73">
        <f>SUM(CoreValuesResults[[#This Row],[Discovery]:[Fun]])</f>
        <v>0</v>
      </c>
      <c r="J93" s="68">
        <f>IF(CoreValuesResults[[#This Row],[Team Number]]&gt;0,MIN(_xlfn.RANK.EQ(CoreValuesResults[[#This Row],[Core Values Score]],CoreValuesResults[Core Values Score],0),NumberOfTeams),NumberOfTeams+1)</f>
        <v>7</v>
      </c>
      <c r="K93" s="69"/>
      <c r="L93" s="69"/>
      <c r="M93" s="69"/>
    </row>
    <row r="94" spans="1:13" ht="30" customHeight="1" x14ac:dyDescent="0.35">
      <c r="A94" s="96"/>
      <c r="B9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4" s="96"/>
      <c r="D94" s="96"/>
      <c r="E94" s="96"/>
      <c r="F94" s="96"/>
      <c r="G94" s="96"/>
      <c r="H94" s="96"/>
      <c r="I94" s="73">
        <f>SUM(CoreValuesResults[[#This Row],[Discovery]:[Fun]])</f>
        <v>0</v>
      </c>
      <c r="J94" s="68">
        <f>IF(CoreValuesResults[[#This Row],[Team Number]]&gt;0,MIN(_xlfn.RANK.EQ(CoreValuesResults[[#This Row],[Core Values Score]],CoreValuesResults[Core Values Score],0),NumberOfTeams),NumberOfTeams+1)</f>
        <v>7</v>
      </c>
      <c r="K94" s="69"/>
      <c r="L94" s="69"/>
      <c r="M94" s="69"/>
    </row>
    <row r="95" spans="1:13" ht="30" customHeight="1" x14ac:dyDescent="0.35">
      <c r="A95" s="96"/>
      <c r="B9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5" s="96"/>
      <c r="D95" s="96"/>
      <c r="E95" s="96"/>
      <c r="F95" s="96"/>
      <c r="G95" s="96"/>
      <c r="H95" s="96"/>
      <c r="I95" s="73">
        <f>SUM(CoreValuesResults[[#This Row],[Discovery]:[Fun]])</f>
        <v>0</v>
      </c>
      <c r="J95" s="68">
        <f>IF(CoreValuesResults[[#This Row],[Team Number]]&gt;0,MIN(_xlfn.RANK.EQ(CoreValuesResults[[#This Row],[Core Values Score]],CoreValuesResults[Core Values Score],0),NumberOfTeams),NumberOfTeams+1)</f>
        <v>7</v>
      </c>
      <c r="K95" s="69"/>
      <c r="L95" s="69"/>
      <c r="M95" s="69"/>
    </row>
    <row r="96" spans="1:13" ht="30" customHeight="1" x14ac:dyDescent="0.35">
      <c r="A96" s="96"/>
      <c r="B9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6" s="96"/>
      <c r="D96" s="96"/>
      <c r="E96" s="96"/>
      <c r="F96" s="96"/>
      <c r="G96" s="96"/>
      <c r="H96" s="96"/>
      <c r="I96" s="73">
        <f>SUM(CoreValuesResults[[#This Row],[Discovery]:[Fun]])</f>
        <v>0</v>
      </c>
      <c r="J96" s="68">
        <f>IF(CoreValuesResults[[#This Row],[Team Number]]&gt;0,MIN(_xlfn.RANK.EQ(CoreValuesResults[[#This Row],[Core Values Score]],CoreValuesResults[Core Values Score],0),NumberOfTeams),NumberOfTeams+1)</f>
        <v>7</v>
      </c>
      <c r="K96" s="69"/>
      <c r="L96" s="69"/>
      <c r="M96" s="69"/>
    </row>
    <row r="97" spans="1:13" ht="30" customHeight="1" x14ac:dyDescent="0.35">
      <c r="A97" s="96"/>
      <c r="B9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7" s="96"/>
      <c r="D97" s="96"/>
      <c r="E97" s="96"/>
      <c r="F97" s="96"/>
      <c r="G97" s="96"/>
      <c r="H97" s="96"/>
      <c r="I97" s="73">
        <f>SUM(CoreValuesResults[[#This Row],[Discovery]:[Fun]])</f>
        <v>0</v>
      </c>
      <c r="J97" s="68">
        <f>IF(CoreValuesResults[[#This Row],[Team Number]]&gt;0,MIN(_xlfn.RANK.EQ(CoreValuesResults[[#This Row],[Core Values Score]],CoreValuesResults[Core Values Score],0),NumberOfTeams),NumberOfTeams+1)</f>
        <v>7</v>
      </c>
      <c r="K97" s="69"/>
      <c r="L97" s="69"/>
      <c r="M97" s="69"/>
    </row>
    <row r="98" spans="1:13" ht="30" customHeight="1" x14ac:dyDescent="0.35">
      <c r="A98" s="96"/>
      <c r="B9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8" s="96"/>
      <c r="D98" s="96"/>
      <c r="E98" s="96"/>
      <c r="F98" s="96"/>
      <c r="G98" s="96"/>
      <c r="H98" s="96"/>
      <c r="I98" s="73">
        <f>SUM(CoreValuesResults[[#This Row],[Discovery]:[Fun]])</f>
        <v>0</v>
      </c>
      <c r="J98" s="68">
        <f>IF(CoreValuesResults[[#This Row],[Team Number]]&gt;0,MIN(_xlfn.RANK.EQ(CoreValuesResults[[#This Row],[Core Values Score]],CoreValuesResults[Core Values Score],0),NumberOfTeams),NumberOfTeams+1)</f>
        <v>7</v>
      </c>
      <c r="K98" s="69"/>
      <c r="L98" s="69"/>
      <c r="M98" s="69"/>
    </row>
    <row r="99" spans="1:13" ht="30" customHeight="1" x14ac:dyDescent="0.35">
      <c r="A99" s="96"/>
      <c r="B9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9" s="96"/>
      <c r="D99" s="96"/>
      <c r="E99" s="96"/>
      <c r="F99" s="96"/>
      <c r="G99" s="96"/>
      <c r="H99" s="96"/>
      <c r="I99" s="73">
        <f>SUM(CoreValuesResults[[#This Row],[Discovery]:[Fun]])</f>
        <v>0</v>
      </c>
      <c r="J99" s="68">
        <f>IF(CoreValuesResults[[#This Row],[Team Number]]&gt;0,MIN(_xlfn.RANK.EQ(CoreValuesResults[[#This Row],[Core Values Score]],CoreValuesResults[Core Values Score],0),NumberOfTeams),NumberOfTeams+1)</f>
        <v>7</v>
      </c>
      <c r="K99" s="69"/>
      <c r="L99" s="69"/>
      <c r="M99" s="69"/>
    </row>
    <row r="100" spans="1:13" ht="30" customHeight="1" x14ac:dyDescent="0.35">
      <c r="A100" s="96"/>
      <c r="B10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0" s="96"/>
      <c r="D100" s="96"/>
      <c r="E100" s="96"/>
      <c r="F100" s="96"/>
      <c r="G100" s="96"/>
      <c r="H100" s="96"/>
      <c r="I100" s="73">
        <f>SUM(CoreValuesResults[[#This Row],[Discovery]:[Fun]])</f>
        <v>0</v>
      </c>
      <c r="J100" s="68">
        <f>IF(CoreValuesResults[[#This Row],[Team Number]]&gt;0,MIN(_xlfn.RANK.EQ(CoreValuesResults[[#This Row],[Core Values Score]],CoreValuesResults[Core Values Score],0),NumberOfTeams),NumberOfTeams+1)</f>
        <v>7</v>
      </c>
      <c r="K100" s="69"/>
      <c r="L100" s="69"/>
      <c r="M100" s="69"/>
    </row>
    <row r="101" spans="1:13" ht="30" customHeight="1" x14ac:dyDescent="0.35">
      <c r="A101" s="96"/>
      <c r="B10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1" s="96"/>
      <c r="D101" s="96"/>
      <c r="E101" s="96"/>
      <c r="F101" s="96"/>
      <c r="G101" s="96"/>
      <c r="H101" s="96"/>
      <c r="I101" s="73">
        <f>SUM(CoreValuesResults[[#This Row],[Discovery]:[Fun]])</f>
        <v>0</v>
      </c>
      <c r="J101" s="68">
        <f>IF(CoreValuesResults[[#This Row],[Team Number]]&gt;0,MIN(_xlfn.RANK.EQ(CoreValuesResults[[#This Row],[Core Values Score]],CoreValuesResults[Core Values Score],0),NumberOfTeams),NumberOfTeams+1)</f>
        <v>7</v>
      </c>
      <c r="K101" s="69"/>
      <c r="L101" s="69"/>
      <c r="M101" s="69"/>
    </row>
    <row r="102" spans="1:13" ht="30" customHeight="1" x14ac:dyDescent="0.35">
      <c r="A102" s="96"/>
      <c r="B10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2" s="96"/>
      <c r="D102" s="96"/>
      <c r="E102" s="96"/>
      <c r="F102" s="96"/>
      <c r="G102" s="96"/>
      <c r="H102" s="96"/>
      <c r="I102" s="73">
        <f>SUM(CoreValuesResults[[#This Row],[Discovery]:[Fun]])</f>
        <v>0</v>
      </c>
      <c r="J102" s="68">
        <f>IF(CoreValuesResults[[#This Row],[Team Number]]&gt;0,MIN(_xlfn.RANK.EQ(CoreValuesResults[[#This Row],[Core Values Score]],CoreValuesResults[Core Values Score],0),NumberOfTeams),NumberOfTeams+1)</f>
        <v>7</v>
      </c>
      <c r="K102" s="69"/>
      <c r="L102" s="69"/>
      <c r="M102" s="69"/>
    </row>
    <row r="103" spans="1:13" ht="30" customHeight="1" x14ac:dyDescent="0.35">
      <c r="A103" s="96"/>
      <c r="B10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3" s="96"/>
      <c r="D103" s="96"/>
      <c r="E103" s="96"/>
      <c r="F103" s="96"/>
      <c r="G103" s="96"/>
      <c r="H103" s="96"/>
      <c r="I103" s="73">
        <f>SUM(CoreValuesResults[[#This Row],[Discovery]:[Fun]])</f>
        <v>0</v>
      </c>
      <c r="J103" s="68">
        <f>IF(CoreValuesResults[[#This Row],[Team Number]]&gt;0,MIN(_xlfn.RANK.EQ(CoreValuesResults[[#This Row],[Core Values Score]],CoreValuesResults[Core Values Score],0),NumberOfTeams),NumberOfTeams+1)</f>
        <v>7</v>
      </c>
      <c r="K103" s="69"/>
      <c r="L103" s="69"/>
      <c r="M103" s="69"/>
    </row>
    <row r="104" spans="1:13" ht="30" customHeight="1" x14ac:dyDescent="0.35">
      <c r="A104" s="96"/>
      <c r="B10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4" s="96"/>
      <c r="D104" s="96"/>
      <c r="E104" s="96"/>
      <c r="F104" s="96"/>
      <c r="G104" s="96"/>
      <c r="H104" s="96"/>
      <c r="I104" s="73">
        <f>SUM(CoreValuesResults[[#This Row],[Discovery]:[Fun]])</f>
        <v>0</v>
      </c>
      <c r="J104" s="68">
        <f>IF(CoreValuesResults[[#This Row],[Team Number]]&gt;0,MIN(_xlfn.RANK.EQ(CoreValuesResults[[#This Row],[Core Values Score]],CoreValuesResults[Core Values Score],0),NumberOfTeams),NumberOfTeams+1)</f>
        <v>7</v>
      </c>
      <c r="K104" s="69"/>
      <c r="L104" s="69"/>
      <c r="M104" s="69"/>
    </row>
    <row r="105" spans="1:13" ht="30" customHeight="1" x14ac:dyDescent="0.35">
      <c r="A105" s="96"/>
      <c r="B10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5" s="96"/>
      <c r="D105" s="96"/>
      <c r="E105" s="96"/>
      <c r="F105" s="96"/>
      <c r="G105" s="96"/>
      <c r="H105" s="96"/>
      <c r="I105" s="73">
        <f>SUM(CoreValuesResults[[#This Row],[Discovery]:[Fun]])</f>
        <v>0</v>
      </c>
      <c r="J105" s="68">
        <f>IF(CoreValuesResults[[#This Row],[Team Number]]&gt;0,MIN(_xlfn.RANK.EQ(CoreValuesResults[[#This Row],[Core Values Score]],CoreValuesResults[Core Values Score],0),NumberOfTeams),NumberOfTeams+1)</f>
        <v>7</v>
      </c>
      <c r="K105" s="69"/>
      <c r="L105" s="69"/>
      <c r="M105" s="69"/>
    </row>
    <row r="106" spans="1:13" ht="30" customHeight="1" x14ac:dyDescent="0.35">
      <c r="A106" s="96"/>
      <c r="B10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6" s="96"/>
      <c r="D106" s="96"/>
      <c r="E106" s="96"/>
      <c r="F106" s="96"/>
      <c r="G106" s="96"/>
      <c r="H106" s="96"/>
      <c r="I106" s="73">
        <f>SUM(CoreValuesResults[[#This Row],[Discovery]:[Fun]])</f>
        <v>0</v>
      </c>
      <c r="J106" s="68">
        <f>IF(CoreValuesResults[[#This Row],[Team Number]]&gt;0,MIN(_xlfn.RANK.EQ(CoreValuesResults[[#This Row],[Core Values Score]],CoreValuesResults[Core Values Score],0),NumberOfTeams),NumberOfTeams+1)</f>
        <v>7</v>
      </c>
      <c r="K106" s="69"/>
      <c r="L106" s="69"/>
      <c r="M106" s="69"/>
    </row>
    <row r="107" spans="1:13" ht="30" customHeight="1" x14ac:dyDescent="0.35">
      <c r="A107" s="96"/>
      <c r="B10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7" s="96"/>
      <c r="D107" s="96"/>
      <c r="E107" s="96"/>
      <c r="F107" s="96"/>
      <c r="G107" s="96"/>
      <c r="H107" s="96"/>
      <c r="I107" s="73">
        <f>SUM(CoreValuesResults[[#This Row],[Discovery]:[Fun]])</f>
        <v>0</v>
      </c>
      <c r="J107" s="68">
        <f>IF(CoreValuesResults[[#This Row],[Team Number]]&gt;0,MIN(_xlfn.RANK.EQ(CoreValuesResults[[#This Row],[Core Values Score]],CoreValuesResults[Core Values Score],0),NumberOfTeams),NumberOfTeams+1)</f>
        <v>7</v>
      </c>
      <c r="K107" s="69"/>
      <c r="L107" s="69"/>
      <c r="M107" s="69"/>
    </row>
    <row r="108" spans="1:13" ht="30" customHeight="1" x14ac:dyDescent="0.35">
      <c r="A108" s="96"/>
      <c r="B10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8" s="96"/>
      <c r="D108" s="96"/>
      <c r="E108" s="96"/>
      <c r="F108" s="96"/>
      <c r="G108" s="96"/>
      <c r="H108" s="96"/>
      <c r="I108" s="73">
        <f>SUM(CoreValuesResults[[#This Row],[Discovery]:[Fun]])</f>
        <v>0</v>
      </c>
      <c r="J108" s="68">
        <f>IF(CoreValuesResults[[#This Row],[Team Number]]&gt;0,MIN(_xlfn.RANK.EQ(CoreValuesResults[[#This Row],[Core Values Score]],CoreValuesResults[Core Values Score],0),NumberOfTeams),NumberOfTeams+1)</f>
        <v>7</v>
      </c>
      <c r="K108" s="69"/>
      <c r="L108" s="69"/>
      <c r="M108" s="69"/>
    </row>
    <row r="109" spans="1:13" ht="30" customHeight="1" x14ac:dyDescent="0.35">
      <c r="A109" s="96"/>
      <c r="B10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9" s="96"/>
      <c r="D109" s="96"/>
      <c r="E109" s="96"/>
      <c r="F109" s="96"/>
      <c r="G109" s="96"/>
      <c r="H109" s="96"/>
      <c r="I109" s="73">
        <f>SUM(CoreValuesResults[[#This Row],[Discovery]:[Fun]])</f>
        <v>0</v>
      </c>
      <c r="J109" s="68">
        <f>IF(CoreValuesResults[[#This Row],[Team Number]]&gt;0,MIN(_xlfn.RANK.EQ(CoreValuesResults[[#This Row],[Core Values Score]],CoreValuesResults[Core Values Score],0),NumberOfTeams),NumberOfTeams+1)</f>
        <v>7</v>
      </c>
      <c r="K109" s="69"/>
      <c r="L109" s="69"/>
      <c r="M109" s="69"/>
    </row>
  </sheetData>
  <sheetProtection selectLockedCells="1" sort="0" autoFilter="0"/>
  <protectedRanges>
    <protectedRange sqref="N1:S1048575 A1:XEZ1 B1:B1048575 I2:J1048575" name="AllowSortCV"/>
  </protectedRanges>
  <conditionalFormatting sqref="A2:M109">
    <cfRule type="expression" dxfId="108" priority="18">
      <formula>MOD(ROW(),2)</formula>
    </cfRule>
  </conditionalFormatting>
  <conditionalFormatting sqref="K2:M109">
    <cfRule type="cellIs" dxfId="107" priority="17" operator="equal">
      <formula>TRUE</formula>
    </cfRule>
  </conditionalFormatting>
  <conditionalFormatting sqref="A2:M109">
    <cfRule type="expression" dxfId="106" priority="10">
      <formula>ROW()-NumberOfTeams=1</formula>
    </cfRule>
  </conditionalFormatting>
  <dataValidations count="1">
    <dataValidation type="list" allowBlank="1" showInputMessage="1" showErrorMessage="1" sqref="K2:M109" xr:uid="{00000000-0002-0000-0500-000000000000}">
      <formula1>$R$2:$R$3</formula1>
    </dataValidation>
  </dataValidations>
  <printOptions horizontalCentered="1"/>
  <pageMargins left="0.25" right="0.25" top="0.75" bottom="0.75" header="0.3" footer="0.3"/>
  <pageSetup scale="58" fitToHeight="0" orientation="portrait" horizontalDpi="1200" verticalDpi="1200" r:id="rId1"/>
  <headerFooter>
    <oddHeader>&amp;C&amp;"-,Bold"&amp;36Core Values Input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09"/>
  <sheetViews>
    <sheetView zoomScaleNormal="100" zoomScalePageLayoutView="130" workbookViewId="0">
      <selection activeCell="M3" sqref="M3"/>
    </sheetView>
  </sheetViews>
  <sheetFormatPr defaultColWidth="8.453125" defaultRowHeight="30" customHeight="1" x14ac:dyDescent="0.35"/>
  <cols>
    <col min="1" max="1" width="15.453125" style="67" customWidth="1"/>
    <col min="2" max="2" width="32.453125" style="67" customWidth="1"/>
    <col min="3" max="12" width="7.453125" style="67" customWidth="1"/>
    <col min="13" max="13" width="10.453125" style="67" customWidth="1"/>
    <col min="14" max="14" width="15.453125" style="67" customWidth="1"/>
    <col min="15" max="15" width="10.453125" style="79" hidden="1" customWidth="1"/>
    <col min="16" max="16384" width="8.453125" style="67"/>
  </cols>
  <sheetData>
    <row r="1" spans="1:15" ht="170.25" customHeight="1" x14ac:dyDescent="0.35">
      <c r="A1" s="62" t="s">
        <v>2</v>
      </c>
      <c r="B1" s="63" t="s">
        <v>3</v>
      </c>
      <c r="C1" s="70" t="s">
        <v>57</v>
      </c>
      <c r="D1" s="70" t="s">
        <v>58</v>
      </c>
      <c r="E1" s="70" t="s">
        <v>59</v>
      </c>
      <c r="F1" s="70" t="s">
        <v>60</v>
      </c>
      <c r="G1" s="70" t="s">
        <v>61</v>
      </c>
      <c r="H1" s="70" t="s">
        <v>62</v>
      </c>
      <c r="I1" s="70" t="s">
        <v>63</v>
      </c>
      <c r="J1" s="70" t="s">
        <v>64</v>
      </c>
      <c r="K1" s="70" t="s">
        <v>65</v>
      </c>
      <c r="L1" s="70" t="s">
        <v>66</v>
      </c>
      <c r="M1" s="71" t="s">
        <v>67</v>
      </c>
      <c r="N1" s="72" t="s">
        <v>23</v>
      </c>
      <c r="O1" s="77" t="s">
        <v>68</v>
      </c>
    </row>
    <row r="2" spans="1:15" ht="30" customHeight="1" x14ac:dyDescent="0.35">
      <c r="A2" s="96">
        <v>11</v>
      </c>
      <c r="B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ROBOKTAT</v>
      </c>
      <c r="C2" s="96">
        <v>2</v>
      </c>
      <c r="D2" s="96">
        <v>2</v>
      </c>
      <c r="E2" s="96">
        <v>2</v>
      </c>
      <c r="F2" s="96">
        <v>2</v>
      </c>
      <c r="G2" s="96">
        <v>3</v>
      </c>
      <c r="H2" s="96">
        <v>3</v>
      </c>
      <c r="I2" s="103">
        <v>2</v>
      </c>
      <c r="J2" s="96">
        <v>3</v>
      </c>
      <c r="K2" s="96">
        <v>1</v>
      </c>
      <c r="L2" s="96">
        <v>3</v>
      </c>
      <c r="M2" s="73">
        <f>SUM(InnovationProjectResults[[#This Row],[Identify - Problem]:[Communicate - Impact]])</f>
        <v>23</v>
      </c>
      <c r="N2" s="68">
        <f>IF(InnovationProjectResults[[#This Row],[Team Number]]&gt;0,MIN(_xlfn.RANK.EQ(InnovationProjectResults[[#This Row],[Innovation Project Score]],InnovationProjectResults[Innovation Project Score],0),NumberOfTeams),NumberOfTeams+1)</f>
        <v>3</v>
      </c>
      <c r="O2" s="78">
        <f>SUM(InnovationProjectResults[[#This Row],[Design - Planning]:[Iterate - Sharing]])</f>
        <v>10</v>
      </c>
    </row>
    <row r="3" spans="1:15" ht="30" customHeight="1" x14ac:dyDescent="0.35">
      <c r="A3" s="96">
        <v>13</v>
      </c>
      <c r="B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 xml:space="preserve">ANK Robot Team	</v>
      </c>
      <c r="C3" s="96">
        <v>0</v>
      </c>
      <c r="D3" s="96">
        <v>0</v>
      </c>
      <c r="E3" s="96">
        <v>0</v>
      </c>
      <c r="F3" s="96">
        <v>0</v>
      </c>
      <c r="G3" s="96">
        <v>0</v>
      </c>
      <c r="H3" s="96">
        <v>0</v>
      </c>
      <c r="I3" s="96">
        <v>0</v>
      </c>
      <c r="J3" s="96">
        <v>0</v>
      </c>
      <c r="K3" s="96">
        <v>0</v>
      </c>
      <c r="L3" s="96">
        <v>0</v>
      </c>
      <c r="M3" s="73">
        <f>SUM(InnovationProjectResults[[#This Row],[Identify - Problem]:[Communicate - Impact]])</f>
        <v>0</v>
      </c>
      <c r="N3" s="68">
        <f>IF(InnovationProjectResults[[#This Row],[Team Number]]&gt;0,MIN(_xlfn.RANK.EQ(InnovationProjectResults[[#This Row],[Innovation Project Score]],InnovationProjectResults[Innovation Project Score],0),NumberOfTeams),NumberOfTeams+1)</f>
        <v>5</v>
      </c>
      <c r="O3" s="78">
        <f>SUM(InnovationProjectResults[[#This Row],[Design - Planning]:[Iterate - Sharing]])</f>
        <v>0</v>
      </c>
    </row>
    <row r="4" spans="1:15" ht="30" customHeight="1" x14ac:dyDescent="0.35">
      <c r="A4" s="96">
        <v>28</v>
      </c>
      <c r="B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RoboGo 5vos</v>
      </c>
      <c r="C4" s="96">
        <v>3</v>
      </c>
      <c r="D4" s="96">
        <v>2</v>
      </c>
      <c r="E4" s="96">
        <v>3</v>
      </c>
      <c r="F4" s="96">
        <v>3</v>
      </c>
      <c r="G4" s="96">
        <v>2</v>
      </c>
      <c r="H4" s="96">
        <v>3</v>
      </c>
      <c r="I4" s="96">
        <v>4</v>
      </c>
      <c r="J4" s="96">
        <v>4</v>
      </c>
      <c r="K4" s="96">
        <v>3</v>
      </c>
      <c r="L4" s="96">
        <v>2</v>
      </c>
      <c r="M4" s="73">
        <f>SUM(InnovationProjectResults[[#This Row],[Identify - Problem]:[Communicate - Impact]])</f>
        <v>29</v>
      </c>
      <c r="N4" s="68">
        <f>IF(InnovationProjectResults[[#This Row],[Team Number]]&gt;0,MIN(_xlfn.RANK.EQ(InnovationProjectResults[[#This Row],[Innovation Project Score]],InnovationProjectResults[Innovation Project Score],0),NumberOfTeams),NumberOfTeams+1)</f>
        <v>1</v>
      </c>
      <c r="O4" s="78">
        <f>SUM(InnovationProjectResults[[#This Row],[Design - Planning]:[Iterate - Sharing]])</f>
        <v>12</v>
      </c>
    </row>
    <row r="5" spans="1:15" ht="30" customHeight="1" x14ac:dyDescent="0.35">
      <c r="A5" s="96">
        <v>29</v>
      </c>
      <c r="B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SG2020</v>
      </c>
      <c r="C5" s="96">
        <v>3</v>
      </c>
      <c r="D5" s="96">
        <v>2</v>
      </c>
      <c r="E5" s="96">
        <v>2</v>
      </c>
      <c r="F5" s="96">
        <v>1</v>
      </c>
      <c r="G5" s="96">
        <v>2</v>
      </c>
      <c r="H5" s="96">
        <v>3</v>
      </c>
      <c r="I5" s="96">
        <v>1</v>
      </c>
      <c r="J5" s="96">
        <v>2</v>
      </c>
      <c r="K5" s="96">
        <v>1</v>
      </c>
      <c r="L5" s="96">
        <v>2</v>
      </c>
      <c r="M5" s="73">
        <f>SUM(InnovationProjectResults[[#This Row],[Identify - Problem]:[Communicate - Impact]])</f>
        <v>19</v>
      </c>
      <c r="N5" s="68">
        <f>IF(InnovationProjectResults[[#This Row],[Team Number]]&gt;0,MIN(_xlfn.RANK.EQ(InnovationProjectResults[[#This Row],[Innovation Project Score]],InnovationProjectResults[Innovation Project Score],0),NumberOfTeams),NumberOfTeams+1)</f>
        <v>4</v>
      </c>
      <c r="O5" s="78">
        <f>SUM(InnovationProjectResults[[#This Row],[Design - Planning]:[Iterate - Sharing]])</f>
        <v>7</v>
      </c>
    </row>
    <row r="6" spans="1:15" ht="30" customHeight="1" x14ac:dyDescent="0.35">
      <c r="A6" s="96">
        <v>16</v>
      </c>
      <c r="B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FRT</v>
      </c>
      <c r="C6" s="96">
        <v>3</v>
      </c>
      <c r="D6" s="96">
        <v>2</v>
      </c>
      <c r="E6" s="96">
        <v>3</v>
      </c>
      <c r="F6" s="96">
        <v>3</v>
      </c>
      <c r="G6" s="96">
        <v>2</v>
      </c>
      <c r="H6" s="96">
        <v>4</v>
      </c>
      <c r="I6" s="96">
        <v>2</v>
      </c>
      <c r="J6" s="96">
        <v>1</v>
      </c>
      <c r="K6" s="96">
        <v>2</v>
      </c>
      <c r="L6" s="96">
        <v>3</v>
      </c>
      <c r="M6" s="73">
        <f>SUM(InnovationProjectResults[[#This Row],[Identify - Problem]:[Communicate - Impact]])</f>
        <v>25</v>
      </c>
      <c r="N6" s="68">
        <f>IF(InnovationProjectResults[[#This Row],[Team Number]]&gt;0,MIN(_xlfn.RANK.EQ(InnovationProjectResults[[#This Row],[Innovation Project Score]],InnovationProjectResults[Innovation Project Score],0),NumberOfTeams),NumberOfTeams+1)</f>
        <v>2</v>
      </c>
      <c r="O6" s="78">
        <f>SUM(InnovationProjectResults[[#This Row],[Design - Planning]:[Iterate - Sharing]])</f>
        <v>11</v>
      </c>
    </row>
    <row r="7" spans="1:15" ht="30" customHeight="1" x14ac:dyDescent="0.35">
      <c r="A7" s="96">
        <v>31</v>
      </c>
      <c r="B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 xml:space="preserve">Boglári gamerek	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73">
        <f>SUM(InnovationProjectResults[[#This Row],[Identify - Problem]:[Communicate - Impact]])</f>
        <v>0</v>
      </c>
      <c r="N7" s="68">
        <f>IF(InnovationProjectResults[[#This Row],[Team Number]]&gt;0,MIN(_xlfn.RANK.EQ(InnovationProjectResults[[#This Row],[Innovation Project Score]],InnovationProjectResults[Innovation Project Score],0),NumberOfTeams),NumberOfTeams+1)</f>
        <v>5</v>
      </c>
      <c r="O7" s="78">
        <f>SUM(InnovationProjectResults[[#This Row],[Design - Planning]:[Iterate - Sharing]])</f>
        <v>0</v>
      </c>
    </row>
    <row r="8" spans="1:15" ht="30" customHeight="1" x14ac:dyDescent="0.35">
      <c r="A8" s="96"/>
      <c r="B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73">
        <f>SUM(InnovationProjectResults[[#This Row],[Identify - Problem]:[Communicate - Impact]])</f>
        <v>0</v>
      </c>
      <c r="N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" s="78">
        <f>SUM(InnovationProjectResults[[#This Row],[Design - Planning]:[Iterate - Sharing]])</f>
        <v>0</v>
      </c>
    </row>
    <row r="9" spans="1:15" ht="30" customHeight="1" x14ac:dyDescent="0.35">
      <c r="A9" s="96"/>
      <c r="B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3">
        <f>SUM(InnovationProjectResults[[#This Row],[Identify - Problem]:[Communicate - Impact]])</f>
        <v>0</v>
      </c>
      <c r="N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" s="78">
        <f>SUM(InnovationProjectResults[[#This Row],[Design - Planning]:[Iterate - Sharing]])</f>
        <v>0</v>
      </c>
    </row>
    <row r="10" spans="1:15" ht="30" customHeight="1" x14ac:dyDescent="0.35">
      <c r="A10" s="96"/>
      <c r="B1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3">
        <f>SUM(InnovationProjectResults[[#This Row],[Identify - Problem]:[Communicate - Impact]])</f>
        <v>0</v>
      </c>
      <c r="N1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" s="78">
        <f>SUM(InnovationProjectResults[[#This Row],[Design - Planning]:[Iterate - Sharing]])</f>
        <v>0</v>
      </c>
    </row>
    <row r="11" spans="1:15" ht="30" customHeight="1" x14ac:dyDescent="0.35">
      <c r="A11" s="96"/>
      <c r="B1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3">
        <f>SUM(InnovationProjectResults[[#This Row],[Identify - Problem]:[Communicate - Impact]])</f>
        <v>0</v>
      </c>
      <c r="N1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1" s="78">
        <f>SUM(InnovationProjectResults[[#This Row],[Design - Planning]:[Iterate - Sharing]])</f>
        <v>0</v>
      </c>
    </row>
    <row r="12" spans="1:15" ht="30" customHeight="1" x14ac:dyDescent="0.35">
      <c r="A12" s="96"/>
      <c r="B1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3">
        <f>SUM(InnovationProjectResults[[#This Row],[Identify - Problem]:[Communicate - Impact]])</f>
        <v>0</v>
      </c>
      <c r="N1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2" s="78">
        <f>SUM(InnovationProjectResults[[#This Row],[Design - Planning]:[Iterate - Sharing]])</f>
        <v>0</v>
      </c>
    </row>
    <row r="13" spans="1:15" ht="30" customHeight="1" x14ac:dyDescent="0.35">
      <c r="A13" s="96"/>
      <c r="B1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73">
        <f>SUM(InnovationProjectResults[[#This Row],[Identify - Problem]:[Communicate - Impact]])</f>
        <v>0</v>
      </c>
      <c r="N1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3" s="78">
        <f>SUM(InnovationProjectResults[[#This Row],[Design - Planning]:[Iterate - Sharing]])</f>
        <v>0</v>
      </c>
    </row>
    <row r="14" spans="1:15" ht="30" customHeight="1" x14ac:dyDescent="0.35">
      <c r="A14" s="96"/>
      <c r="B1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73">
        <f>SUM(InnovationProjectResults[[#This Row],[Identify - Problem]:[Communicate - Impact]])</f>
        <v>0</v>
      </c>
      <c r="N1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4" s="78">
        <f>SUM(InnovationProjectResults[[#This Row],[Design - Planning]:[Iterate - Sharing]])</f>
        <v>0</v>
      </c>
    </row>
    <row r="15" spans="1:15" ht="30" customHeight="1" x14ac:dyDescent="0.35">
      <c r="A15" s="96"/>
      <c r="B1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73">
        <f>SUM(InnovationProjectResults[[#This Row],[Identify - Problem]:[Communicate - Impact]])</f>
        <v>0</v>
      </c>
      <c r="N1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5" s="78">
        <f>SUM(InnovationProjectResults[[#This Row],[Design - Planning]:[Iterate - Sharing]])</f>
        <v>0</v>
      </c>
    </row>
    <row r="16" spans="1:15" ht="30" customHeight="1" x14ac:dyDescent="0.35">
      <c r="A16" s="96"/>
      <c r="B1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73">
        <f>SUM(InnovationProjectResults[[#This Row],[Identify - Problem]:[Communicate - Impact]])</f>
        <v>0</v>
      </c>
      <c r="N1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6" s="78">
        <f>SUM(InnovationProjectResults[[#This Row],[Design - Planning]:[Iterate - Sharing]])</f>
        <v>0</v>
      </c>
    </row>
    <row r="17" spans="1:15" ht="30" customHeight="1" x14ac:dyDescent="0.35">
      <c r="A17" s="96"/>
      <c r="B1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73">
        <f>SUM(InnovationProjectResults[[#This Row],[Identify - Problem]:[Communicate - Impact]])</f>
        <v>0</v>
      </c>
      <c r="N1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7" s="78">
        <f>SUM(InnovationProjectResults[[#This Row],[Design - Planning]:[Iterate - Sharing]])</f>
        <v>0</v>
      </c>
    </row>
    <row r="18" spans="1:15" ht="30" customHeight="1" x14ac:dyDescent="0.35">
      <c r="A18" s="96"/>
      <c r="B1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73">
        <f>SUM(InnovationProjectResults[[#This Row],[Identify - Problem]:[Communicate - Impact]])</f>
        <v>0</v>
      </c>
      <c r="N1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8" s="78">
        <f>SUM(InnovationProjectResults[[#This Row],[Design - Planning]:[Iterate - Sharing]])</f>
        <v>0</v>
      </c>
    </row>
    <row r="19" spans="1:15" ht="30" customHeight="1" x14ac:dyDescent="0.35">
      <c r="A19" s="96"/>
      <c r="B1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73">
        <f>SUM(InnovationProjectResults[[#This Row],[Identify - Problem]:[Communicate - Impact]])</f>
        <v>0</v>
      </c>
      <c r="N1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9" s="78">
        <f>SUM(InnovationProjectResults[[#This Row],[Design - Planning]:[Iterate - Sharing]])</f>
        <v>0</v>
      </c>
    </row>
    <row r="20" spans="1:15" ht="30" customHeight="1" x14ac:dyDescent="0.35">
      <c r="A20" s="96"/>
      <c r="B2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73">
        <f>SUM(InnovationProjectResults[[#This Row],[Identify - Problem]:[Communicate - Impact]])</f>
        <v>0</v>
      </c>
      <c r="N2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0" s="78">
        <f>SUM(InnovationProjectResults[[#This Row],[Design - Planning]:[Iterate - Sharing]])</f>
        <v>0</v>
      </c>
    </row>
    <row r="21" spans="1:15" ht="30" customHeight="1" x14ac:dyDescent="0.35">
      <c r="A21" s="96"/>
      <c r="B2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73">
        <f>SUM(InnovationProjectResults[[#This Row],[Identify - Problem]:[Communicate - Impact]])</f>
        <v>0</v>
      </c>
      <c r="N2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1" s="78">
        <f>SUM(InnovationProjectResults[[#This Row],[Design - Planning]:[Iterate - Sharing]])</f>
        <v>0</v>
      </c>
    </row>
    <row r="22" spans="1:15" ht="30" customHeight="1" x14ac:dyDescent="0.35">
      <c r="A22" s="96"/>
      <c r="B2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73">
        <f>SUM(InnovationProjectResults[[#This Row],[Identify - Problem]:[Communicate - Impact]])</f>
        <v>0</v>
      </c>
      <c r="N2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2" s="78">
        <f>SUM(InnovationProjectResults[[#This Row],[Design - Planning]:[Iterate - Sharing]])</f>
        <v>0</v>
      </c>
    </row>
    <row r="23" spans="1:15" ht="30" customHeight="1" x14ac:dyDescent="0.35">
      <c r="A23" s="96"/>
      <c r="B2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73">
        <f>SUM(InnovationProjectResults[[#This Row],[Identify - Problem]:[Communicate - Impact]])</f>
        <v>0</v>
      </c>
      <c r="N2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3" s="78">
        <f>SUM(InnovationProjectResults[[#This Row],[Design - Planning]:[Iterate - Sharing]])</f>
        <v>0</v>
      </c>
    </row>
    <row r="24" spans="1:15" ht="30" customHeight="1" x14ac:dyDescent="0.35">
      <c r="A24" s="96"/>
      <c r="B2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73">
        <f>SUM(InnovationProjectResults[[#This Row],[Identify - Problem]:[Communicate - Impact]])</f>
        <v>0</v>
      </c>
      <c r="N2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4" s="78">
        <f>SUM(InnovationProjectResults[[#This Row],[Design - Planning]:[Iterate - Sharing]])</f>
        <v>0</v>
      </c>
    </row>
    <row r="25" spans="1:15" ht="30" customHeight="1" x14ac:dyDescent="0.35">
      <c r="A25" s="96"/>
      <c r="B2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73">
        <f>SUM(InnovationProjectResults[[#This Row],[Identify - Problem]:[Communicate - Impact]])</f>
        <v>0</v>
      </c>
      <c r="N2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5" s="78">
        <f>SUM(InnovationProjectResults[[#This Row],[Design - Planning]:[Iterate - Sharing]])</f>
        <v>0</v>
      </c>
    </row>
    <row r="26" spans="1:15" ht="30" customHeight="1" x14ac:dyDescent="0.35">
      <c r="A26" s="96"/>
      <c r="B2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73">
        <f>SUM(InnovationProjectResults[[#This Row],[Identify - Problem]:[Communicate - Impact]])</f>
        <v>0</v>
      </c>
      <c r="N2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6" s="78">
        <f>SUM(InnovationProjectResults[[#This Row],[Design - Planning]:[Iterate - Sharing]])</f>
        <v>0</v>
      </c>
    </row>
    <row r="27" spans="1:15" ht="30" customHeight="1" x14ac:dyDescent="0.35">
      <c r="A27" s="96"/>
      <c r="B2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73">
        <f>SUM(InnovationProjectResults[[#This Row],[Identify - Problem]:[Communicate - Impact]])</f>
        <v>0</v>
      </c>
      <c r="N2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7" s="78">
        <f>SUM(InnovationProjectResults[[#This Row],[Design - Planning]:[Iterate - Sharing]])</f>
        <v>0</v>
      </c>
    </row>
    <row r="28" spans="1:15" ht="30" customHeight="1" x14ac:dyDescent="0.35">
      <c r="A28" s="96"/>
      <c r="B2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73">
        <f>SUM(InnovationProjectResults[[#This Row],[Identify - Problem]:[Communicate - Impact]])</f>
        <v>0</v>
      </c>
      <c r="N2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8" s="78">
        <f>SUM(InnovationProjectResults[[#This Row],[Design - Planning]:[Iterate - Sharing]])</f>
        <v>0</v>
      </c>
    </row>
    <row r="29" spans="1:15" ht="30" customHeight="1" x14ac:dyDescent="0.35">
      <c r="A29" s="96"/>
      <c r="B2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73">
        <f>SUM(InnovationProjectResults[[#This Row],[Identify - Problem]:[Communicate - Impact]])</f>
        <v>0</v>
      </c>
      <c r="N2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29" s="78">
        <f>SUM(InnovationProjectResults[[#This Row],[Design - Planning]:[Iterate - Sharing]])</f>
        <v>0</v>
      </c>
    </row>
    <row r="30" spans="1:15" ht="30" customHeight="1" x14ac:dyDescent="0.35">
      <c r="A30" s="96"/>
      <c r="B3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73">
        <f>SUM(InnovationProjectResults[[#This Row],[Identify - Problem]:[Communicate - Impact]])</f>
        <v>0</v>
      </c>
      <c r="N3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0" s="78">
        <f>SUM(InnovationProjectResults[[#This Row],[Design - Planning]:[Iterate - Sharing]])</f>
        <v>0</v>
      </c>
    </row>
    <row r="31" spans="1:15" ht="30" customHeight="1" x14ac:dyDescent="0.35">
      <c r="A31" s="96"/>
      <c r="B3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73">
        <f>SUM(InnovationProjectResults[[#This Row],[Identify - Problem]:[Communicate - Impact]])</f>
        <v>0</v>
      </c>
      <c r="N3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1" s="78">
        <f>SUM(InnovationProjectResults[[#This Row],[Design - Planning]:[Iterate - Sharing]])</f>
        <v>0</v>
      </c>
    </row>
    <row r="32" spans="1:15" ht="30" customHeight="1" x14ac:dyDescent="0.35">
      <c r="A32" s="96"/>
      <c r="B3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73">
        <f>SUM(InnovationProjectResults[[#This Row],[Identify - Problem]:[Communicate - Impact]])</f>
        <v>0</v>
      </c>
      <c r="N3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2" s="78">
        <f>SUM(InnovationProjectResults[[#This Row],[Design - Planning]:[Iterate - Sharing]])</f>
        <v>0</v>
      </c>
    </row>
    <row r="33" spans="1:15" ht="30" customHeight="1" x14ac:dyDescent="0.35">
      <c r="A33" s="96"/>
      <c r="B3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73">
        <f>SUM(InnovationProjectResults[[#This Row],[Identify - Problem]:[Communicate - Impact]])</f>
        <v>0</v>
      </c>
      <c r="N3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3" s="78">
        <f>SUM(InnovationProjectResults[[#This Row],[Design - Planning]:[Iterate - Sharing]])</f>
        <v>0</v>
      </c>
    </row>
    <row r="34" spans="1:15" ht="30" customHeight="1" x14ac:dyDescent="0.35">
      <c r="A34" s="96"/>
      <c r="B3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73">
        <f>SUM(InnovationProjectResults[[#This Row],[Identify - Problem]:[Communicate - Impact]])</f>
        <v>0</v>
      </c>
      <c r="N3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4" s="78">
        <f>SUM(InnovationProjectResults[[#This Row],[Design - Planning]:[Iterate - Sharing]])</f>
        <v>0</v>
      </c>
    </row>
    <row r="35" spans="1:15" ht="30" customHeight="1" x14ac:dyDescent="0.35">
      <c r="A35" s="96"/>
      <c r="B3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73">
        <f>SUM(InnovationProjectResults[[#This Row],[Identify - Problem]:[Communicate - Impact]])</f>
        <v>0</v>
      </c>
      <c r="N3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5" s="78">
        <f>SUM(InnovationProjectResults[[#This Row],[Design - Planning]:[Iterate - Sharing]])</f>
        <v>0</v>
      </c>
    </row>
    <row r="36" spans="1:15" ht="30" customHeight="1" x14ac:dyDescent="0.35">
      <c r="A36" s="96"/>
      <c r="B3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73">
        <f>SUM(InnovationProjectResults[[#This Row],[Identify - Problem]:[Communicate - Impact]])</f>
        <v>0</v>
      </c>
      <c r="N3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6" s="78">
        <f>SUM(InnovationProjectResults[[#This Row],[Design - Planning]:[Iterate - Sharing]])</f>
        <v>0</v>
      </c>
    </row>
    <row r="37" spans="1:15" ht="30" customHeight="1" x14ac:dyDescent="0.35">
      <c r="A37" s="96"/>
      <c r="B3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73">
        <f>SUM(InnovationProjectResults[[#This Row],[Identify - Problem]:[Communicate - Impact]])</f>
        <v>0</v>
      </c>
      <c r="N3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7" s="78">
        <f>SUM(InnovationProjectResults[[#This Row],[Design - Planning]:[Iterate - Sharing]])</f>
        <v>0</v>
      </c>
    </row>
    <row r="38" spans="1:15" ht="30" customHeight="1" x14ac:dyDescent="0.35">
      <c r="A38" s="96"/>
      <c r="B3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73">
        <f>SUM(InnovationProjectResults[[#This Row],[Identify - Problem]:[Communicate - Impact]])</f>
        <v>0</v>
      </c>
      <c r="N3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8" s="78">
        <f>SUM(InnovationProjectResults[[#This Row],[Design - Planning]:[Iterate - Sharing]])</f>
        <v>0</v>
      </c>
    </row>
    <row r="39" spans="1:15" ht="30" customHeight="1" x14ac:dyDescent="0.35">
      <c r="A39" s="96"/>
      <c r="B3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73">
        <f>SUM(InnovationProjectResults[[#This Row],[Identify - Problem]:[Communicate - Impact]])</f>
        <v>0</v>
      </c>
      <c r="N3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39" s="78">
        <f>SUM(InnovationProjectResults[[#This Row],[Design - Planning]:[Iterate - Sharing]])</f>
        <v>0</v>
      </c>
    </row>
    <row r="40" spans="1:15" ht="30" customHeight="1" x14ac:dyDescent="0.35">
      <c r="A40" s="96"/>
      <c r="B4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73">
        <f>SUM(InnovationProjectResults[[#This Row],[Identify - Problem]:[Communicate - Impact]])</f>
        <v>0</v>
      </c>
      <c r="N4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0" s="78">
        <f>SUM(InnovationProjectResults[[#This Row],[Design - Planning]:[Iterate - Sharing]])</f>
        <v>0</v>
      </c>
    </row>
    <row r="41" spans="1:15" ht="30" customHeight="1" x14ac:dyDescent="0.35">
      <c r="A41" s="96"/>
      <c r="B4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73">
        <f>SUM(InnovationProjectResults[[#This Row],[Identify - Problem]:[Communicate - Impact]])</f>
        <v>0</v>
      </c>
      <c r="N4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1" s="78">
        <f>SUM(InnovationProjectResults[[#This Row],[Design - Planning]:[Iterate - Sharing]])</f>
        <v>0</v>
      </c>
    </row>
    <row r="42" spans="1:15" ht="30" customHeight="1" x14ac:dyDescent="0.35">
      <c r="A42" s="96"/>
      <c r="B4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73">
        <f>SUM(InnovationProjectResults[[#This Row],[Identify - Problem]:[Communicate - Impact]])</f>
        <v>0</v>
      </c>
      <c r="N4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2" s="78">
        <f>SUM(InnovationProjectResults[[#This Row],[Design - Planning]:[Iterate - Sharing]])</f>
        <v>0</v>
      </c>
    </row>
    <row r="43" spans="1:15" ht="30" customHeight="1" x14ac:dyDescent="0.35">
      <c r="A43" s="96"/>
      <c r="B4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73">
        <f>SUM(InnovationProjectResults[[#This Row],[Identify - Problem]:[Communicate - Impact]])</f>
        <v>0</v>
      </c>
      <c r="N4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3" s="78">
        <f>SUM(InnovationProjectResults[[#This Row],[Design - Planning]:[Iterate - Sharing]])</f>
        <v>0</v>
      </c>
    </row>
    <row r="44" spans="1:15" ht="30" customHeight="1" x14ac:dyDescent="0.35">
      <c r="A44" s="96"/>
      <c r="B4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73">
        <f>SUM(InnovationProjectResults[[#This Row],[Identify - Problem]:[Communicate - Impact]])</f>
        <v>0</v>
      </c>
      <c r="N4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4" s="78">
        <f>SUM(InnovationProjectResults[[#This Row],[Design - Planning]:[Iterate - Sharing]])</f>
        <v>0</v>
      </c>
    </row>
    <row r="45" spans="1:15" ht="30" customHeight="1" x14ac:dyDescent="0.35">
      <c r="A45" s="96"/>
      <c r="B4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73">
        <f>SUM(InnovationProjectResults[[#This Row],[Identify - Problem]:[Communicate - Impact]])</f>
        <v>0</v>
      </c>
      <c r="N4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5" s="78">
        <f>SUM(InnovationProjectResults[[#This Row],[Design - Planning]:[Iterate - Sharing]])</f>
        <v>0</v>
      </c>
    </row>
    <row r="46" spans="1:15" ht="30" customHeight="1" x14ac:dyDescent="0.35">
      <c r="A46" s="96"/>
      <c r="B4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73">
        <f>SUM(InnovationProjectResults[[#This Row],[Identify - Problem]:[Communicate - Impact]])</f>
        <v>0</v>
      </c>
      <c r="N4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6" s="78">
        <f>SUM(InnovationProjectResults[[#This Row],[Design - Planning]:[Iterate - Sharing]])</f>
        <v>0</v>
      </c>
    </row>
    <row r="47" spans="1:15" ht="30" customHeight="1" x14ac:dyDescent="0.35">
      <c r="A47" s="96"/>
      <c r="B4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73">
        <f>SUM(InnovationProjectResults[[#This Row],[Identify - Problem]:[Communicate - Impact]])</f>
        <v>0</v>
      </c>
      <c r="N4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7" s="78">
        <f>SUM(InnovationProjectResults[[#This Row],[Design - Planning]:[Iterate - Sharing]])</f>
        <v>0</v>
      </c>
    </row>
    <row r="48" spans="1:15" ht="30" customHeight="1" x14ac:dyDescent="0.35">
      <c r="A48" s="96"/>
      <c r="B4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73">
        <f>SUM(InnovationProjectResults[[#This Row],[Identify - Problem]:[Communicate - Impact]])</f>
        <v>0</v>
      </c>
      <c r="N4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8" s="78">
        <f>SUM(InnovationProjectResults[[#This Row],[Design - Planning]:[Iterate - Sharing]])</f>
        <v>0</v>
      </c>
    </row>
    <row r="49" spans="1:15" ht="30" customHeight="1" x14ac:dyDescent="0.35">
      <c r="A49" s="96"/>
      <c r="B4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73">
        <f>SUM(InnovationProjectResults[[#This Row],[Identify - Problem]:[Communicate - Impact]])</f>
        <v>0</v>
      </c>
      <c r="N4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49" s="78">
        <f>SUM(InnovationProjectResults[[#This Row],[Design - Planning]:[Iterate - Sharing]])</f>
        <v>0</v>
      </c>
    </row>
    <row r="50" spans="1:15" ht="30" customHeight="1" x14ac:dyDescent="0.35">
      <c r="A50" s="96"/>
      <c r="B5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73">
        <f>SUM(InnovationProjectResults[[#This Row],[Identify - Problem]:[Communicate - Impact]])</f>
        <v>0</v>
      </c>
      <c r="N5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0" s="78">
        <f>SUM(InnovationProjectResults[[#This Row],[Design - Planning]:[Iterate - Sharing]])</f>
        <v>0</v>
      </c>
    </row>
    <row r="51" spans="1:15" ht="30" customHeight="1" x14ac:dyDescent="0.35">
      <c r="A51" s="96"/>
      <c r="B5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73">
        <f>SUM(InnovationProjectResults[[#This Row],[Identify - Problem]:[Communicate - Impact]])</f>
        <v>0</v>
      </c>
      <c r="N5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1" s="78">
        <f>SUM(InnovationProjectResults[[#This Row],[Design - Planning]:[Iterate - Sharing]])</f>
        <v>0</v>
      </c>
    </row>
    <row r="52" spans="1:15" ht="30" customHeight="1" x14ac:dyDescent="0.35">
      <c r="A52" s="96"/>
      <c r="B5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73">
        <f>SUM(InnovationProjectResults[[#This Row],[Identify - Problem]:[Communicate - Impact]])</f>
        <v>0</v>
      </c>
      <c r="N5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2" s="78">
        <f>SUM(InnovationProjectResults[[#This Row],[Design - Planning]:[Iterate - Sharing]])</f>
        <v>0</v>
      </c>
    </row>
    <row r="53" spans="1:15" ht="30" customHeight="1" x14ac:dyDescent="0.35">
      <c r="A53" s="96"/>
      <c r="B5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73">
        <f>SUM(InnovationProjectResults[[#This Row],[Identify - Problem]:[Communicate - Impact]])</f>
        <v>0</v>
      </c>
      <c r="N5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3" s="78">
        <f>SUM(InnovationProjectResults[[#This Row],[Design - Planning]:[Iterate - Sharing]])</f>
        <v>0</v>
      </c>
    </row>
    <row r="54" spans="1:15" ht="30" customHeight="1" x14ac:dyDescent="0.35">
      <c r="A54" s="96"/>
      <c r="B5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73">
        <f>SUM(InnovationProjectResults[[#This Row],[Identify - Problem]:[Communicate - Impact]])</f>
        <v>0</v>
      </c>
      <c r="N5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4" s="78">
        <f>SUM(InnovationProjectResults[[#This Row],[Design - Planning]:[Iterate - Sharing]])</f>
        <v>0</v>
      </c>
    </row>
    <row r="55" spans="1:15" ht="30" customHeight="1" x14ac:dyDescent="0.35">
      <c r="A55" s="96"/>
      <c r="B5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73">
        <f>SUM(InnovationProjectResults[[#This Row],[Identify - Problem]:[Communicate - Impact]])</f>
        <v>0</v>
      </c>
      <c r="N5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5" s="78">
        <f>SUM(InnovationProjectResults[[#This Row],[Design - Planning]:[Iterate - Sharing]])</f>
        <v>0</v>
      </c>
    </row>
    <row r="56" spans="1:15" ht="30" customHeight="1" x14ac:dyDescent="0.35">
      <c r="A56" s="96"/>
      <c r="B5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73">
        <f>SUM(InnovationProjectResults[[#This Row],[Identify - Problem]:[Communicate - Impact]])</f>
        <v>0</v>
      </c>
      <c r="N5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6" s="78">
        <f>SUM(InnovationProjectResults[[#This Row],[Design - Planning]:[Iterate - Sharing]])</f>
        <v>0</v>
      </c>
    </row>
    <row r="57" spans="1:15" ht="30" customHeight="1" x14ac:dyDescent="0.35">
      <c r="A57" s="96"/>
      <c r="B5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73">
        <f>SUM(InnovationProjectResults[[#This Row],[Identify - Problem]:[Communicate - Impact]])</f>
        <v>0</v>
      </c>
      <c r="N5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7" s="78">
        <f>SUM(InnovationProjectResults[[#This Row],[Design - Planning]:[Iterate - Sharing]])</f>
        <v>0</v>
      </c>
    </row>
    <row r="58" spans="1:15" ht="30" customHeight="1" x14ac:dyDescent="0.35">
      <c r="A58" s="96"/>
      <c r="B5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73">
        <f>SUM(InnovationProjectResults[[#This Row],[Identify - Problem]:[Communicate - Impact]])</f>
        <v>0</v>
      </c>
      <c r="N5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8" s="78">
        <f>SUM(InnovationProjectResults[[#This Row],[Design - Planning]:[Iterate - Sharing]])</f>
        <v>0</v>
      </c>
    </row>
    <row r="59" spans="1:15" ht="30" customHeight="1" x14ac:dyDescent="0.35">
      <c r="A59" s="96"/>
      <c r="B5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73">
        <f>SUM(InnovationProjectResults[[#This Row],[Identify - Problem]:[Communicate - Impact]])</f>
        <v>0</v>
      </c>
      <c r="N5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59" s="78">
        <f>SUM(InnovationProjectResults[[#This Row],[Design - Planning]:[Iterate - Sharing]])</f>
        <v>0</v>
      </c>
    </row>
    <row r="60" spans="1:15" ht="30" customHeight="1" x14ac:dyDescent="0.35">
      <c r="A60" s="96"/>
      <c r="B6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73">
        <f>SUM(InnovationProjectResults[[#This Row],[Identify - Problem]:[Communicate - Impact]])</f>
        <v>0</v>
      </c>
      <c r="N6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0" s="78">
        <f>SUM(InnovationProjectResults[[#This Row],[Design - Planning]:[Iterate - Sharing]])</f>
        <v>0</v>
      </c>
    </row>
    <row r="61" spans="1:15" ht="30" customHeight="1" x14ac:dyDescent="0.35">
      <c r="A61" s="96"/>
      <c r="B6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73">
        <f>SUM(InnovationProjectResults[[#This Row],[Identify - Problem]:[Communicate - Impact]])</f>
        <v>0</v>
      </c>
      <c r="N6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1" s="78">
        <f>SUM(InnovationProjectResults[[#This Row],[Design - Planning]:[Iterate - Sharing]])</f>
        <v>0</v>
      </c>
    </row>
    <row r="62" spans="1:15" ht="30" customHeight="1" x14ac:dyDescent="0.35">
      <c r="A62" s="96"/>
      <c r="B6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73">
        <f>SUM(InnovationProjectResults[[#This Row],[Identify - Problem]:[Communicate - Impact]])</f>
        <v>0</v>
      </c>
      <c r="N6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2" s="78">
        <f>SUM(InnovationProjectResults[[#This Row],[Design - Planning]:[Iterate - Sharing]])</f>
        <v>0</v>
      </c>
    </row>
    <row r="63" spans="1:15" ht="30" customHeight="1" x14ac:dyDescent="0.35">
      <c r="A63" s="96"/>
      <c r="B6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73">
        <f>SUM(InnovationProjectResults[[#This Row],[Identify - Problem]:[Communicate - Impact]])</f>
        <v>0</v>
      </c>
      <c r="N6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3" s="78">
        <f>SUM(InnovationProjectResults[[#This Row],[Design - Planning]:[Iterate - Sharing]])</f>
        <v>0</v>
      </c>
    </row>
    <row r="64" spans="1:15" ht="30" customHeight="1" x14ac:dyDescent="0.35">
      <c r="A64" s="96"/>
      <c r="B6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73">
        <f>SUM(InnovationProjectResults[[#This Row],[Identify - Problem]:[Communicate - Impact]])</f>
        <v>0</v>
      </c>
      <c r="N6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4" s="78">
        <f>SUM(InnovationProjectResults[[#This Row],[Design - Planning]:[Iterate - Sharing]])</f>
        <v>0</v>
      </c>
    </row>
    <row r="65" spans="1:15" ht="30" customHeight="1" x14ac:dyDescent="0.35">
      <c r="A65" s="96"/>
      <c r="B6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73">
        <f>SUM(InnovationProjectResults[[#This Row],[Identify - Problem]:[Communicate - Impact]])</f>
        <v>0</v>
      </c>
      <c r="N6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5" s="78">
        <f>SUM(InnovationProjectResults[[#This Row],[Design - Planning]:[Iterate - Sharing]])</f>
        <v>0</v>
      </c>
    </row>
    <row r="66" spans="1:15" ht="30" customHeight="1" x14ac:dyDescent="0.35">
      <c r="A66" s="96"/>
      <c r="B6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73">
        <f>SUM(InnovationProjectResults[[#This Row],[Identify - Problem]:[Communicate - Impact]])</f>
        <v>0</v>
      </c>
      <c r="N6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6" s="78">
        <f>SUM(InnovationProjectResults[[#This Row],[Design - Planning]:[Iterate - Sharing]])</f>
        <v>0</v>
      </c>
    </row>
    <row r="67" spans="1:15" ht="30" customHeight="1" x14ac:dyDescent="0.35">
      <c r="A67" s="96"/>
      <c r="B6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73">
        <f>SUM(InnovationProjectResults[[#This Row],[Identify - Problem]:[Communicate - Impact]])</f>
        <v>0</v>
      </c>
      <c r="N6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7" s="78">
        <f>SUM(InnovationProjectResults[[#This Row],[Design - Planning]:[Iterate - Sharing]])</f>
        <v>0</v>
      </c>
    </row>
    <row r="68" spans="1:15" ht="30" customHeight="1" x14ac:dyDescent="0.35">
      <c r="A68" s="96"/>
      <c r="B6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73">
        <f>SUM(InnovationProjectResults[[#This Row],[Identify - Problem]:[Communicate - Impact]])</f>
        <v>0</v>
      </c>
      <c r="N6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8" s="78">
        <f>SUM(InnovationProjectResults[[#This Row],[Design - Planning]:[Iterate - Sharing]])</f>
        <v>0</v>
      </c>
    </row>
    <row r="69" spans="1:15" ht="30" customHeight="1" x14ac:dyDescent="0.35">
      <c r="A69" s="96"/>
      <c r="B6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73">
        <f>SUM(InnovationProjectResults[[#This Row],[Identify - Problem]:[Communicate - Impact]])</f>
        <v>0</v>
      </c>
      <c r="N6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69" s="78">
        <f>SUM(InnovationProjectResults[[#This Row],[Design - Planning]:[Iterate - Sharing]])</f>
        <v>0</v>
      </c>
    </row>
    <row r="70" spans="1:15" ht="30" customHeight="1" x14ac:dyDescent="0.35">
      <c r="A70" s="96"/>
      <c r="B7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73">
        <f>SUM(InnovationProjectResults[[#This Row],[Identify - Problem]:[Communicate - Impact]])</f>
        <v>0</v>
      </c>
      <c r="N7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0" s="78">
        <f>SUM(InnovationProjectResults[[#This Row],[Design - Planning]:[Iterate - Sharing]])</f>
        <v>0</v>
      </c>
    </row>
    <row r="71" spans="1:15" ht="30" customHeight="1" x14ac:dyDescent="0.35">
      <c r="A71" s="96"/>
      <c r="B7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73">
        <f>SUM(InnovationProjectResults[[#This Row],[Identify - Problem]:[Communicate - Impact]])</f>
        <v>0</v>
      </c>
      <c r="N7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1" s="78">
        <f>SUM(InnovationProjectResults[[#This Row],[Design - Planning]:[Iterate - Sharing]])</f>
        <v>0</v>
      </c>
    </row>
    <row r="72" spans="1:15" ht="30" customHeight="1" x14ac:dyDescent="0.35">
      <c r="A72" s="96"/>
      <c r="B7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73">
        <f>SUM(InnovationProjectResults[[#This Row],[Identify - Problem]:[Communicate - Impact]])</f>
        <v>0</v>
      </c>
      <c r="N7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2" s="78">
        <f>SUM(InnovationProjectResults[[#This Row],[Design - Planning]:[Iterate - Sharing]])</f>
        <v>0</v>
      </c>
    </row>
    <row r="73" spans="1:15" ht="30" customHeight="1" x14ac:dyDescent="0.35">
      <c r="A73" s="96"/>
      <c r="B7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73">
        <f>SUM(InnovationProjectResults[[#This Row],[Identify - Problem]:[Communicate - Impact]])</f>
        <v>0</v>
      </c>
      <c r="N7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3" s="78">
        <f>SUM(InnovationProjectResults[[#This Row],[Design - Planning]:[Iterate - Sharing]])</f>
        <v>0</v>
      </c>
    </row>
    <row r="74" spans="1:15" ht="30" customHeight="1" x14ac:dyDescent="0.35">
      <c r="A74" s="96"/>
      <c r="B7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73">
        <f>SUM(InnovationProjectResults[[#This Row],[Identify - Problem]:[Communicate - Impact]])</f>
        <v>0</v>
      </c>
      <c r="N7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4" s="78">
        <f>SUM(InnovationProjectResults[[#This Row],[Design - Planning]:[Iterate - Sharing]])</f>
        <v>0</v>
      </c>
    </row>
    <row r="75" spans="1:15" ht="30" customHeight="1" x14ac:dyDescent="0.35">
      <c r="A75" s="96"/>
      <c r="B7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73">
        <f>SUM(InnovationProjectResults[[#This Row],[Identify - Problem]:[Communicate - Impact]])</f>
        <v>0</v>
      </c>
      <c r="N7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5" s="78">
        <f>SUM(InnovationProjectResults[[#This Row],[Design - Planning]:[Iterate - Sharing]])</f>
        <v>0</v>
      </c>
    </row>
    <row r="76" spans="1:15" ht="30" customHeight="1" x14ac:dyDescent="0.35">
      <c r="A76" s="96"/>
      <c r="B7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73">
        <f>SUM(InnovationProjectResults[[#This Row],[Identify - Problem]:[Communicate - Impact]])</f>
        <v>0</v>
      </c>
      <c r="N7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6" s="78">
        <f>SUM(InnovationProjectResults[[#This Row],[Design - Planning]:[Iterate - Sharing]])</f>
        <v>0</v>
      </c>
    </row>
    <row r="77" spans="1:15" ht="30" customHeight="1" x14ac:dyDescent="0.35">
      <c r="A77" s="96"/>
      <c r="B7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73">
        <f>SUM(InnovationProjectResults[[#This Row],[Identify - Problem]:[Communicate - Impact]])</f>
        <v>0</v>
      </c>
      <c r="N7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7" s="78">
        <f>SUM(InnovationProjectResults[[#This Row],[Design - Planning]:[Iterate - Sharing]])</f>
        <v>0</v>
      </c>
    </row>
    <row r="78" spans="1:15" ht="30" customHeight="1" x14ac:dyDescent="0.35">
      <c r="A78" s="96"/>
      <c r="B7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73">
        <f>SUM(InnovationProjectResults[[#This Row],[Identify - Problem]:[Communicate - Impact]])</f>
        <v>0</v>
      </c>
      <c r="N7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8" s="78">
        <f>SUM(InnovationProjectResults[[#This Row],[Design - Planning]:[Iterate - Sharing]])</f>
        <v>0</v>
      </c>
    </row>
    <row r="79" spans="1:15" ht="30" customHeight="1" x14ac:dyDescent="0.35">
      <c r="A79" s="96"/>
      <c r="B7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73">
        <f>SUM(InnovationProjectResults[[#This Row],[Identify - Problem]:[Communicate - Impact]])</f>
        <v>0</v>
      </c>
      <c r="N7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79" s="78">
        <f>SUM(InnovationProjectResults[[#This Row],[Design - Planning]:[Iterate - Sharing]])</f>
        <v>0</v>
      </c>
    </row>
    <row r="80" spans="1:15" ht="30" customHeight="1" x14ac:dyDescent="0.35">
      <c r="A80" s="96"/>
      <c r="B8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73">
        <f>SUM(InnovationProjectResults[[#This Row],[Identify - Problem]:[Communicate - Impact]])</f>
        <v>0</v>
      </c>
      <c r="N8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0" s="78">
        <f>SUM(InnovationProjectResults[[#This Row],[Design - Planning]:[Iterate - Sharing]])</f>
        <v>0</v>
      </c>
    </row>
    <row r="81" spans="1:15" ht="30" customHeight="1" x14ac:dyDescent="0.35">
      <c r="A81" s="96"/>
      <c r="B8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73">
        <f>SUM(InnovationProjectResults[[#This Row],[Identify - Problem]:[Communicate - Impact]])</f>
        <v>0</v>
      </c>
      <c r="N8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1" s="78">
        <f>SUM(InnovationProjectResults[[#This Row],[Design - Planning]:[Iterate - Sharing]])</f>
        <v>0</v>
      </c>
    </row>
    <row r="82" spans="1:15" ht="30" customHeight="1" x14ac:dyDescent="0.35">
      <c r="A82" s="96"/>
      <c r="B8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73">
        <f>SUM(InnovationProjectResults[[#This Row],[Identify - Problem]:[Communicate - Impact]])</f>
        <v>0</v>
      </c>
      <c r="N8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2" s="78">
        <f>SUM(InnovationProjectResults[[#This Row],[Design - Planning]:[Iterate - Sharing]])</f>
        <v>0</v>
      </c>
    </row>
    <row r="83" spans="1:15" ht="30" customHeight="1" x14ac:dyDescent="0.35">
      <c r="A83" s="96"/>
      <c r="B8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73">
        <f>SUM(InnovationProjectResults[[#This Row],[Identify - Problem]:[Communicate - Impact]])</f>
        <v>0</v>
      </c>
      <c r="N8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3" s="78">
        <f>SUM(InnovationProjectResults[[#This Row],[Design - Planning]:[Iterate - Sharing]])</f>
        <v>0</v>
      </c>
    </row>
    <row r="84" spans="1:15" ht="30" customHeight="1" x14ac:dyDescent="0.35">
      <c r="A84" s="96"/>
      <c r="B8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73">
        <f>SUM(InnovationProjectResults[[#This Row],[Identify - Problem]:[Communicate - Impact]])</f>
        <v>0</v>
      </c>
      <c r="N8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4" s="78">
        <f>SUM(InnovationProjectResults[[#This Row],[Design - Planning]:[Iterate - Sharing]])</f>
        <v>0</v>
      </c>
    </row>
    <row r="85" spans="1:15" ht="30" customHeight="1" x14ac:dyDescent="0.35">
      <c r="A85" s="96"/>
      <c r="B8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73">
        <f>SUM(InnovationProjectResults[[#This Row],[Identify - Problem]:[Communicate - Impact]])</f>
        <v>0</v>
      </c>
      <c r="N8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5" s="78">
        <f>SUM(InnovationProjectResults[[#This Row],[Design - Planning]:[Iterate - Sharing]])</f>
        <v>0</v>
      </c>
    </row>
    <row r="86" spans="1:15" ht="30" customHeight="1" x14ac:dyDescent="0.35">
      <c r="A86" s="96"/>
      <c r="B8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73">
        <f>SUM(InnovationProjectResults[[#This Row],[Identify - Problem]:[Communicate - Impact]])</f>
        <v>0</v>
      </c>
      <c r="N8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6" s="78">
        <f>SUM(InnovationProjectResults[[#This Row],[Design - Planning]:[Iterate - Sharing]])</f>
        <v>0</v>
      </c>
    </row>
    <row r="87" spans="1:15" ht="30" customHeight="1" x14ac:dyDescent="0.35">
      <c r="A87" s="96"/>
      <c r="B8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73">
        <f>SUM(InnovationProjectResults[[#This Row],[Identify - Problem]:[Communicate - Impact]])</f>
        <v>0</v>
      </c>
      <c r="N8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7" s="78">
        <f>SUM(InnovationProjectResults[[#This Row],[Design - Planning]:[Iterate - Sharing]])</f>
        <v>0</v>
      </c>
    </row>
    <row r="88" spans="1:15" ht="30" customHeight="1" x14ac:dyDescent="0.35">
      <c r="A88" s="96"/>
      <c r="B8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73">
        <f>SUM(InnovationProjectResults[[#This Row],[Identify - Problem]:[Communicate - Impact]])</f>
        <v>0</v>
      </c>
      <c r="N8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8" s="78">
        <f>SUM(InnovationProjectResults[[#This Row],[Design - Planning]:[Iterate - Sharing]])</f>
        <v>0</v>
      </c>
    </row>
    <row r="89" spans="1:15" ht="30" customHeight="1" x14ac:dyDescent="0.35">
      <c r="A89" s="96"/>
      <c r="B8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73">
        <f>SUM(InnovationProjectResults[[#This Row],[Identify - Problem]:[Communicate - Impact]])</f>
        <v>0</v>
      </c>
      <c r="N8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89" s="78">
        <f>SUM(InnovationProjectResults[[#This Row],[Design - Planning]:[Iterate - Sharing]])</f>
        <v>0</v>
      </c>
    </row>
    <row r="90" spans="1:15" ht="30" customHeight="1" x14ac:dyDescent="0.35">
      <c r="A90" s="96"/>
      <c r="B9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73">
        <f>SUM(InnovationProjectResults[[#This Row],[Identify - Problem]:[Communicate - Impact]])</f>
        <v>0</v>
      </c>
      <c r="N9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0" s="78">
        <f>SUM(InnovationProjectResults[[#This Row],[Design - Planning]:[Iterate - Sharing]])</f>
        <v>0</v>
      </c>
    </row>
    <row r="91" spans="1:15" ht="30" customHeight="1" x14ac:dyDescent="0.35">
      <c r="A91" s="96"/>
      <c r="B9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73">
        <f>SUM(InnovationProjectResults[[#This Row],[Identify - Problem]:[Communicate - Impact]])</f>
        <v>0</v>
      </c>
      <c r="N9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1" s="78">
        <f>SUM(InnovationProjectResults[[#This Row],[Design - Planning]:[Iterate - Sharing]])</f>
        <v>0</v>
      </c>
    </row>
    <row r="92" spans="1:15" ht="30" customHeight="1" x14ac:dyDescent="0.35">
      <c r="A92" s="96"/>
      <c r="B9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73">
        <f>SUM(InnovationProjectResults[[#This Row],[Identify - Problem]:[Communicate - Impact]])</f>
        <v>0</v>
      </c>
      <c r="N9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2" s="78">
        <f>SUM(InnovationProjectResults[[#This Row],[Design - Planning]:[Iterate - Sharing]])</f>
        <v>0</v>
      </c>
    </row>
    <row r="93" spans="1:15" ht="30" customHeight="1" x14ac:dyDescent="0.35">
      <c r="A93" s="96"/>
      <c r="B9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73">
        <f>SUM(InnovationProjectResults[[#This Row],[Identify - Problem]:[Communicate - Impact]])</f>
        <v>0</v>
      </c>
      <c r="N9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3" s="78">
        <f>SUM(InnovationProjectResults[[#This Row],[Design - Planning]:[Iterate - Sharing]])</f>
        <v>0</v>
      </c>
    </row>
    <row r="94" spans="1:15" ht="30" customHeight="1" x14ac:dyDescent="0.35">
      <c r="A94" s="96"/>
      <c r="B9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73">
        <f>SUM(InnovationProjectResults[[#This Row],[Identify - Problem]:[Communicate - Impact]])</f>
        <v>0</v>
      </c>
      <c r="N9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4" s="78">
        <f>SUM(InnovationProjectResults[[#This Row],[Design - Planning]:[Iterate - Sharing]])</f>
        <v>0</v>
      </c>
    </row>
    <row r="95" spans="1:15" ht="30" customHeight="1" x14ac:dyDescent="0.35">
      <c r="A95" s="96"/>
      <c r="B9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73">
        <f>SUM(InnovationProjectResults[[#This Row],[Identify - Problem]:[Communicate - Impact]])</f>
        <v>0</v>
      </c>
      <c r="N9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5" s="78">
        <f>SUM(InnovationProjectResults[[#This Row],[Design - Planning]:[Iterate - Sharing]])</f>
        <v>0</v>
      </c>
    </row>
    <row r="96" spans="1:15" ht="30" customHeight="1" x14ac:dyDescent="0.35">
      <c r="A96" s="96"/>
      <c r="B9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73">
        <f>SUM(InnovationProjectResults[[#This Row],[Identify - Problem]:[Communicate - Impact]])</f>
        <v>0</v>
      </c>
      <c r="N9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6" s="78">
        <f>SUM(InnovationProjectResults[[#This Row],[Design - Planning]:[Iterate - Sharing]])</f>
        <v>0</v>
      </c>
    </row>
    <row r="97" spans="1:15" ht="30" customHeight="1" x14ac:dyDescent="0.35">
      <c r="A97" s="96"/>
      <c r="B9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73">
        <f>SUM(InnovationProjectResults[[#This Row],[Identify - Problem]:[Communicate - Impact]])</f>
        <v>0</v>
      </c>
      <c r="N9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7" s="78">
        <f>SUM(InnovationProjectResults[[#This Row],[Design - Planning]:[Iterate - Sharing]])</f>
        <v>0</v>
      </c>
    </row>
    <row r="98" spans="1:15" ht="30" customHeight="1" x14ac:dyDescent="0.35">
      <c r="A98" s="96"/>
      <c r="B9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73">
        <f>SUM(InnovationProjectResults[[#This Row],[Identify - Problem]:[Communicate - Impact]])</f>
        <v>0</v>
      </c>
      <c r="N9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8" s="78">
        <f>SUM(InnovationProjectResults[[#This Row],[Design - Planning]:[Iterate - Sharing]])</f>
        <v>0</v>
      </c>
    </row>
    <row r="99" spans="1:15" ht="30" customHeight="1" x14ac:dyDescent="0.35">
      <c r="A99" s="96"/>
      <c r="B9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73">
        <f>SUM(InnovationProjectResults[[#This Row],[Identify - Problem]:[Communicate - Impact]])</f>
        <v>0</v>
      </c>
      <c r="N9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9" s="78">
        <f>SUM(InnovationProjectResults[[#This Row],[Design - Planning]:[Iterate - Sharing]])</f>
        <v>0</v>
      </c>
    </row>
    <row r="100" spans="1:15" ht="30" customHeight="1" x14ac:dyDescent="0.35">
      <c r="A100" s="96"/>
      <c r="B10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73">
        <f>SUM(InnovationProjectResults[[#This Row],[Identify - Problem]:[Communicate - Impact]])</f>
        <v>0</v>
      </c>
      <c r="N100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0" s="78">
        <f>SUM(InnovationProjectResults[[#This Row],[Design - Planning]:[Iterate - Sharing]])</f>
        <v>0</v>
      </c>
    </row>
    <row r="101" spans="1:15" ht="30" customHeight="1" x14ac:dyDescent="0.35">
      <c r="A101" s="96"/>
      <c r="B10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73">
        <f>SUM(InnovationProjectResults[[#This Row],[Identify - Problem]:[Communicate - Impact]])</f>
        <v>0</v>
      </c>
      <c r="N101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1" s="78">
        <f>SUM(InnovationProjectResults[[#This Row],[Design - Planning]:[Iterate - Sharing]])</f>
        <v>0</v>
      </c>
    </row>
    <row r="102" spans="1:15" ht="30" customHeight="1" x14ac:dyDescent="0.35">
      <c r="A102" s="96"/>
      <c r="B10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73">
        <f>SUM(InnovationProjectResults[[#This Row],[Identify - Problem]:[Communicate - Impact]])</f>
        <v>0</v>
      </c>
      <c r="N102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2" s="78">
        <f>SUM(InnovationProjectResults[[#This Row],[Design - Planning]:[Iterate - Sharing]])</f>
        <v>0</v>
      </c>
    </row>
    <row r="103" spans="1:15" ht="30" customHeight="1" x14ac:dyDescent="0.35">
      <c r="A103" s="96"/>
      <c r="B10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73">
        <f>SUM(InnovationProjectResults[[#This Row],[Identify - Problem]:[Communicate - Impact]])</f>
        <v>0</v>
      </c>
      <c r="N103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3" s="78">
        <f>SUM(InnovationProjectResults[[#This Row],[Design - Planning]:[Iterate - Sharing]])</f>
        <v>0</v>
      </c>
    </row>
    <row r="104" spans="1:15" ht="30" customHeight="1" x14ac:dyDescent="0.35">
      <c r="A104" s="96"/>
      <c r="B10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73">
        <f>SUM(InnovationProjectResults[[#This Row],[Identify - Problem]:[Communicate - Impact]])</f>
        <v>0</v>
      </c>
      <c r="N104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4" s="78">
        <f>SUM(InnovationProjectResults[[#This Row],[Design - Planning]:[Iterate - Sharing]])</f>
        <v>0</v>
      </c>
    </row>
    <row r="105" spans="1:15" ht="30" customHeight="1" x14ac:dyDescent="0.35">
      <c r="A105" s="96"/>
      <c r="B10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73">
        <f>SUM(InnovationProjectResults[[#This Row],[Identify - Problem]:[Communicate - Impact]])</f>
        <v>0</v>
      </c>
      <c r="N105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5" s="78">
        <f>SUM(InnovationProjectResults[[#This Row],[Design - Planning]:[Iterate - Sharing]])</f>
        <v>0</v>
      </c>
    </row>
    <row r="106" spans="1:15" ht="30" customHeight="1" x14ac:dyDescent="0.35">
      <c r="A106" s="96"/>
      <c r="B10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73">
        <f>SUM(InnovationProjectResults[[#This Row],[Identify - Problem]:[Communicate - Impact]])</f>
        <v>0</v>
      </c>
      <c r="N106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6" s="78">
        <f>SUM(InnovationProjectResults[[#This Row],[Design - Planning]:[Iterate - Sharing]])</f>
        <v>0</v>
      </c>
    </row>
    <row r="107" spans="1:15" ht="30" customHeight="1" x14ac:dyDescent="0.35">
      <c r="A107" s="96"/>
      <c r="B10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73">
        <f>SUM(InnovationProjectResults[[#This Row],[Identify - Problem]:[Communicate - Impact]])</f>
        <v>0</v>
      </c>
      <c r="N107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7" s="78">
        <f>SUM(InnovationProjectResults[[#This Row],[Design - Planning]:[Iterate - Sharing]])</f>
        <v>0</v>
      </c>
    </row>
    <row r="108" spans="1:15" ht="30" customHeight="1" x14ac:dyDescent="0.35">
      <c r="A108" s="96"/>
      <c r="B10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73">
        <f>SUM(InnovationProjectResults[[#This Row],[Identify - Problem]:[Communicate - Impact]])</f>
        <v>0</v>
      </c>
      <c r="N108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8" s="78">
        <f>SUM(InnovationProjectResults[[#This Row],[Design - Planning]:[Iterate - Sharing]])</f>
        <v>0</v>
      </c>
    </row>
    <row r="109" spans="1:15" ht="30" customHeight="1" x14ac:dyDescent="0.35">
      <c r="A109" s="96"/>
      <c r="B10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73">
        <f>SUM(InnovationProjectResults[[#This Row],[Identify - Problem]:[Communicate - Impact]])</f>
        <v>0</v>
      </c>
      <c r="N109" s="68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9" s="78">
        <f>SUM(InnovationProjectResults[[#This Row],[Design - Planning]:[Iterate - Sharing]])</f>
        <v>0</v>
      </c>
    </row>
  </sheetData>
  <sheetProtection selectLockedCells="1" sort="0" autoFilter="0"/>
  <protectedRanges>
    <protectedRange sqref="B1:B1048576 M1:O1048576 A1:XFD1" name="AllowIPSort"/>
  </protectedRanges>
  <phoneticPr fontId="20" type="noConversion"/>
  <conditionalFormatting sqref="A3:N109 A2:B2 M2:N2">
    <cfRule type="expression" dxfId="90" priority="9">
      <formula>MOD(ROW(),2)</formula>
    </cfRule>
  </conditionalFormatting>
  <conditionalFormatting sqref="A3:N109 A2:B2 M2:N2">
    <cfRule type="expression" dxfId="89" priority="7">
      <formula>ROW()-NumberOfTeams=1</formula>
    </cfRule>
  </conditionalFormatting>
  <conditionalFormatting sqref="O2:O109">
    <cfRule type="expression" dxfId="88" priority="4">
      <formula>MOD(ROW(),2)</formula>
    </cfRule>
  </conditionalFormatting>
  <conditionalFormatting sqref="O2:O109">
    <cfRule type="expression" dxfId="87" priority="3">
      <formula>ROW()-NumberOfTeams=1</formula>
    </cfRule>
  </conditionalFormatting>
  <conditionalFormatting sqref="C2:L2">
    <cfRule type="expression" dxfId="86" priority="2">
      <formula>MOD(ROW(),2)</formula>
    </cfRule>
  </conditionalFormatting>
  <conditionalFormatting sqref="C2:L2">
    <cfRule type="expression" dxfId="85" priority="1">
      <formula>ROW()-NumberOfTeams=1</formula>
    </cfRule>
  </conditionalFormatting>
  <printOptions horizontalCentered="1"/>
  <pageMargins left="0.25" right="0.25" top="0.75" bottom="0.75" header="0.3" footer="0.3"/>
  <pageSetup scale="44" fitToHeight="0" orientation="portrait" horizontalDpi="1200" verticalDpi="1200" r:id="rId1"/>
  <headerFooter>
    <oddHeader>&amp;C&amp;"-,Bold"&amp;36Inovation Project Input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topLeftCell="A2" zoomScaleNormal="100" zoomScalePageLayoutView="130" workbookViewId="0">
      <selection activeCell="L8" sqref="L8"/>
    </sheetView>
  </sheetViews>
  <sheetFormatPr defaultColWidth="8.453125" defaultRowHeight="30" customHeight="1" x14ac:dyDescent="0.35"/>
  <cols>
    <col min="1" max="1" width="15.453125" style="67" customWidth="1"/>
    <col min="2" max="2" width="32.453125" style="67" customWidth="1"/>
    <col min="3" max="12" width="7.453125" style="67" customWidth="1"/>
    <col min="13" max="13" width="10.453125" style="67" customWidth="1"/>
    <col min="14" max="14" width="15.453125" style="67" customWidth="1"/>
    <col min="15" max="16384" width="8.453125" style="67"/>
  </cols>
  <sheetData>
    <row r="1" spans="1:14" ht="170.25" customHeight="1" x14ac:dyDescent="0.35">
      <c r="A1" s="62" t="s">
        <v>2</v>
      </c>
      <c r="B1" s="63" t="s">
        <v>3</v>
      </c>
      <c r="C1" s="76" t="s">
        <v>69</v>
      </c>
      <c r="D1" s="76" t="s">
        <v>70</v>
      </c>
      <c r="E1" s="76" t="s">
        <v>71</v>
      </c>
      <c r="F1" s="76" t="s">
        <v>72</v>
      </c>
      <c r="G1" s="76" t="s">
        <v>73</v>
      </c>
      <c r="H1" s="76" t="s">
        <v>74</v>
      </c>
      <c r="I1" s="76" t="s">
        <v>75</v>
      </c>
      <c r="J1" s="76" t="s">
        <v>64</v>
      </c>
      <c r="K1" s="76" t="s">
        <v>76</v>
      </c>
      <c r="L1" s="76" t="s">
        <v>77</v>
      </c>
      <c r="M1" s="74" t="s">
        <v>35</v>
      </c>
      <c r="N1" s="75" t="s">
        <v>24</v>
      </c>
    </row>
    <row r="2" spans="1:14" ht="30" customHeight="1" x14ac:dyDescent="0.35">
      <c r="A2" s="96">
        <v>11</v>
      </c>
      <c r="B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ROBOKTAT</v>
      </c>
      <c r="C2" s="96">
        <v>3</v>
      </c>
      <c r="D2" s="96">
        <v>2</v>
      </c>
      <c r="E2" s="96">
        <v>3</v>
      </c>
      <c r="F2" s="96">
        <v>3</v>
      </c>
      <c r="G2" s="96">
        <v>3</v>
      </c>
      <c r="H2" s="96">
        <v>3</v>
      </c>
      <c r="I2" s="96">
        <v>4</v>
      </c>
      <c r="J2" s="96">
        <v>3</v>
      </c>
      <c r="K2" s="96">
        <v>4</v>
      </c>
      <c r="L2" s="96">
        <v>3</v>
      </c>
      <c r="M2" s="73">
        <f>SUM(RobotDesignResults[[#This Row],[Identify - Strategy]:[Communicate - Involvement]])</f>
        <v>31</v>
      </c>
      <c r="N2" s="68">
        <f>IF(RobotDesignResults[[#This Row],[Team Number]]&gt;0,MIN(_xlfn.RANK.EQ(RobotDesignResults[[#This Row],[Robot Design Score]],RobotDesignResults[Robot Design Score],0),NumberOfTeams),NumberOfTeams+1)</f>
        <v>1</v>
      </c>
    </row>
    <row r="3" spans="1:14" ht="30" customHeight="1" x14ac:dyDescent="0.35">
      <c r="A3" s="96">
        <v>13</v>
      </c>
      <c r="B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 xml:space="preserve">ANK Robot Team	</v>
      </c>
      <c r="C3" s="96">
        <v>0</v>
      </c>
      <c r="D3" s="96">
        <v>0</v>
      </c>
      <c r="E3" s="96">
        <v>0</v>
      </c>
      <c r="F3" s="96">
        <v>0</v>
      </c>
      <c r="G3" s="96">
        <v>0</v>
      </c>
      <c r="H3" s="96">
        <v>0</v>
      </c>
      <c r="I3" s="96">
        <v>0</v>
      </c>
      <c r="J3" s="96">
        <v>0</v>
      </c>
      <c r="K3" s="96">
        <v>0</v>
      </c>
      <c r="L3" s="96">
        <v>0</v>
      </c>
      <c r="M3" s="73">
        <f>SUM(RobotDesignResults[[#This Row],[Identify - Strategy]:[Communicate - Involvement]])</f>
        <v>0</v>
      </c>
      <c r="N3" s="68">
        <f>IF(RobotDesignResults[[#This Row],[Team Number]]&gt;0,MIN(_xlfn.RANK.EQ(RobotDesignResults[[#This Row],[Robot Design Score]],RobotDesignResults[Robot Design Score],0),NumberOfTeams),NumberOfTeams+1)</f>
        <v>5</v>
      </c>
    </row>
    <row r="4" spans="1:14" ht="30" customHeight="1" x14ac:dyDescent="0.35">
      <c r="A4" s="96">
        <v>28</v>
      </c>
      <c r="B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RoboGo 5vos</v>
      </c>
      <c r="C4" s="96">
        <v>2</v>
      </c>
      <c r="D4" s="96">
        <v>3</v>
      </c>
      <c r="E4" s="96">
        <v>4</v>
      </c>
      <c r="F4" s="96">
        <v>3</v>
      </c>
      <c r="G4" s="96">
        <v>3</v>
      </c>
      <c r="H4" s="96">
        <v>3</v>
      </c>
      <c r="I4" s="96">
        <v>3</v>
      </c>
      <c r="J4" s="96">
        <v>4</v>
      </c>
      <c r="K4" s="96">
        <v>3</v>
      </c>
      <c r="L4" s="96">
        <v>3</v>
      </c>
      <c r="M4" s="73">
        <f>SUM(RobotDesignResults[[#This Row],[Identify - Strategy]:[Communicate - Involvement]])</f>
        <v>31</v>
      </c>
      <c r="N4" s="68">
        <f>IF(RobotDesignResults[[#This Row],[Team Number]]&gt;0,MIN(_xlfn.RANK.EQ(RobotDesignResults[[#This Row],[Robot Design Score]],RobotDesignResults[Robot Design Score],0),NumberOfTeams),NumberOfTeams+1)</f>
        <v>1</v>
      </c>
    </row>
    <row r="5" spans="1:14" ht="30" customHeight="1" x14ac:dyDescent="0.35">
      <c r="A5" s="96">
        <v>29</v>
      </c>
      <c r="B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SG2020</v>
      </c>
      <c r="C5" s="96">
        <v>2</v>
      </c>
      <c r="D5" s="96">
        <v>2</v>
      </c>
      <c r="E5" s="96">
        <v>2</v>
      </c>
      <c r="F5" s="96">
        <v>3</v>
      </c>
      <c r="G5" s="96">
        <v>2</v>
      </c>
      <c r="H5" s="96">
        <v>3</v>
      </c>
      <c r="I5" s="96">
        <v>1</v>
      </c>
      <c r="J5" s="96">
        <v>1</v>
      </c>
      <c r="K5" s="96">
        <v>1</v>
      </c>
      <c r="L5" s="96">
        <v>1</v>
      </c>
      <c r="M5" s="73">
        <f>SUM(RobotDesignResults[[#This Row],[Identify - Strategy]:[Communicate - Involvement]])</f>
        <v>18</v>
      </c>
      <c r="N5" s="68">
        <f>IF(RobotDesignResults[[#This Row],[Team Number]]&gt;0,MIN(_xlfn.RANK.EQ(RobotDesignResults[[#This Row],[Robot Design Score]],RobotDesignResults[Robot Design Score],0),NumberOfTeams),NumberOfTeams+1)</f>
        <v>4</v>
      </c>
    </row>
    <row r="6" spans="1:14" ht="30" customHeight="1" x14ac:dyDescent="0.35">
      <c r="A6" s="96">
        <v>16</v>
      </c>
      <c r="B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FRT</v>
      </c>
      <c r="C6" s="96">
        <v>2</v>
      </c>
      <c r="D6" s="96">
        <v>1</v>
      </c>
      <c r="E6" s="96">
        <v>2</v>
      </c>
      <c r="F6" s="96">
        <v>2</v>
      </c>
      <c r="G6" s="96">
        <v>2</v>
      </c>
      <c r="H6" s="96">
        <v>3</v>
      </c>
      <c r="I6" s="96">
        <v>2</v>
      </c>
      <c r="J6" s="96">
        <v>2</v>
      </c>
      <c r="K6" s="96">
        <v>2</v>
      </c>
      <c r="L6" s="96">
        <v>1</v>
      </c>
      <c r="M6" s="73">
        <f>SUM(RobotDesignResults[[#This Row],[Identify - Strategy]:[Communicate - Involvement]])</f>
        <v>19</v>
      </c>
      <c r="N6" s="68">
        <f>IF(RobotDesignResults[[#This Row],[Team Number]]&gt;0,MIN(_xlfn.RANK.EQ(RobotDesignResults[[#This Row],[Robot Design Score]],RobotDesignResults[Robot Design Score],0),NumberOfTeams),NumberOfTeams+1)</f>
        <v>3</v>
      </c>
    </row>
    <row r="7" spans="1:14" ht="30" customHeight="1" x14ac:dyDescent="0.35">
      <c r="A7" s="96">
        <v>31</v>
      </c>
      <c r="B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 xml:space="preserve">Boglári gamerek	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73">
        <f>SUM(RobotDesignResults[[#This Row],[Identify - Strategy]:[Communicate - Involvement]])</f>
        <v>0</v>
      </c>
      <c r="N7" s="68">
        <f>IF(RobotDesignResults[[#This Row],[Team Number]]&gt;0,MIN(_xlfn.RANK.EQ(RobotDesignResults[[#This Row],[Robot Design Score]],RobotDesignResults[Robot Design Score],0),NumberOfTeams),NumberOfTeams+1)</f>
        <v>5</v>
      </c>
    </row>
    <row r="8" spans="1:14" ht="30" customHeight="1" x14ac:dyDescent="0.35">
      <c r="A8" s="96"/>
      <c r="B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73">
        <f>SUM(RobotDesignResults[[#This Row],[Identify - Strategy]:[Communicate - Involvement]])</f>
        <v>0</v>
      </c>
      <c r="N8" s="68">
        <f>IF(RobotDesignResults[[#This Row],[Team Number]]&gt;0,MIN(_xlfn.RANK.EQ(RobotDesignResults[[#This Row],[Robot Design Score]],RobotDesignResults[Robot Design Score],0),NumberOfTeams),NumberOfTeams+1)</f>
        <v>7</v>
      </c>
    </row>
    <row r="9" spans="1:14" ht="30" customHeight="1" x14ac:dyDescent="0.35">
      <c r="A9" s="96"/>
      <c r="B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3">
        <f>SUM(RobotDesignResults[[#This Row],[Identify - Strategy]:[Communicate - Involvement]])</f>
        <v>0</v>
      </c>
      <c r="N9" s="68">
        <f>IF(RobotDesignResults[[#This Row],[Team Number]]&gt;0,MIN(_xlfn.RANK.EQ(RobotDesignResults[[#This Row],[Robot Design Score]],RobotDesignResults[Robot Design Score],0),NumberOfTeams),NumberOfTeams+1)</f>
        <v>7</v>
      </c>
    </row>
    <row r="10" spans="1:14" ht="30" customHeight="1" x14ac:dyDescent="0.35">
      <c r="A10" s="96"/>
      <c r="B1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3">
        <f>SUM(RobotDesignResults[[#This Row],[Identify - Strategy]:[Communicate - Involvement]])</f>
        <v>0</v>
      </c>
      <c r="N10" s="68">
        <f>IF(RobotDesignResults[[#This Row],[Team Number]]&gt;0,MIN(_xlfn.RANK.EQ(RobotDesignResults[[#This Row],[Robot Design Score]],RobotDesignResults[Robot Design Score],0),NumberOfTeams),NumberOfTeams+1)</f>
        <v>7</v>
      </c>
    </row>
    <row r="11" spans="1:14" ht="30" customHeight="1" x14ac:dyDescent="0.35">
      <c r="A11" s="96"/>
      <c r="B1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3">
        <f>SUM(RobotDesignResults[[#This Row],[Identify - Strategy]:[Communicate - Involvement]])</f>
        <v>0</v>
      </c>
      <c r="N11" s="68">
        <f>IF(RobotDesignResults[[#This Row],[Team Number]]&gt;0,MIN(_xlfn.RANK.EQ(RobotDesignResults[[#This Row],[Robot Design Score]],RobotDesignResults[Robot Design Score],0),NumberOfTeams),NumberOfTeams+1)</f>
        <v>7</v>
      </c>
    </row>
    <row r="12" spans="1:14" ht="30" customHeight="1" x14ac:dyDescent="0.35">
      <c r="A12" s="96"/>
      <c r="B1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3">
        <f>SUM(RobotDesignResults[[#This Row],[Identify - Strategy]:[Communicate - Involvement]])</f>
        <v>0</v>
      </c>
      <c r="N12" s="68">
        <f>IF(RobotDesignResults[[#This Row],[Team Number]]&gt;0,MIN(_xlfn.RANK.EQ(RobotDesignResults[[#This Row],[Robot Design Score]],RobotDesignResults[Robot Design Score],0),NumberOfTeams),NumberOfTeams+1)</f>
        <v>7</v>
      </c>
    </row>
    <row r="13" spans="1:14" ht="30" customHeight="1" x14ac:dyDescent="0.35">
      <c r="A13" s="96"/>
      <c r="B1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73">
        <f>SUM(RobotDesignResults[[#This Row],[Identify - Strategy]:[Communicate - Involvement]])</f>
        <v>0</v>
      </c>
      <c r="N13" s="68">
        <f>IF(RobotDesignResults[[#This Row],[Team Number]]&gt;0,MIN(_xlfn.RANK.EQ(RobotDesignResults[[#This Row],[Robot Design Score]],RobotDesignResults[Robot Design Score],0),NumberOfTeams),NumberOfTeams+1)</f>
        <v>7</v>
      </c>
    </row>
    <row r="14" spans="1:14" ht="30" customHeight="1" x14ac:dyDescent="0.35">
      <c r="A14" s="96"/>
      <c r="B1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73">
        <f>SUM(RobotDesignResults[[#This Row],[Identify - Strategy]:[Communicate - Involvement]])</f>
        <v>0</v>
      </c>
      <c r="N14" s="68">
        <f>IF(RobotDesignResults[[#This Row],[Team Number]]&gt;0,MIN(_xlfn.RANK.EQ(RobotDesignResults[[#This Row],[Robot Design Score]],RobotDesignResults[Robot Design Score],0),NumberOfTeams),NumberOfTeams+1)</f>
        <v>7</v>
      </c>
    </row>
    <row r="15" spans="1:14" ht="30" customHeight="1" x14ac:dyDescent="0.35">
      <c r="A15" s="96"/>
      <c r="B1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73">
        <f>SUM(RobotDesignResults[[#This Row],[Identify - Strategy]:[Communicate - Involvement]])</f>
        <v>0</v>
      </c>
      <c r="N15" s="68">
        <f>IF(RobotDesignResults[[#This Row],[Team Number]]&gt;0,MIN(_xlfn.RANK.EQ(RobotDesignResults[[#This Row],[Robot Design Score]],RobotDesignResults[Robot Design Score],0),NumberOfTeams),NumberOfTeams+1)</f>
        <v>7</v>
      </c>
    </row>
    <row r="16" spans="1:14" ht="30" customHeight="1" x14ac:dyDescent="0.35">
      <c r="A16" s="96"/>
      <c r="B1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73">
        <f>SUM(RobotDesignResults[[#This Row],[Identify - Strategy]:[Communicate - Involvement]])</f>
        <v>0</v>
      </c>
      <c r="N16" s="68">
        <f>IF(RobotDesignResults[[#This Row],[Team Number]]&gt;0,MIN(_xlfn.RANK.EQ(RobotDesignResults[[#This Row],[Robot Design Score]],RobotDesignResults[Robot Design Score],0),NumberOfTeams),NumberOfTeams+1)</f>
        <v>7</v>
      </c>
    </row>
    <row r="17" spans="1:14" ht="30" customHeight="1" x14ac:dyDescent="0.35">
      <c r="A17" s="96"/>
      <c r="B1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73">
        <f>SUM(RobotDesignResults[[#This Row],[Identify - Strategy]:[Communicate - Involvement]])</f>
        <v>0</v>
      </c>
      <c r="N17" s="68">
        <f>IF(RobotDesignResults[[#This Row],[Team Number]]&gt;0,MIN(_xlfn.RANK.EQ(RobotDesignResults[[#This Row],[Robot Design Score]],RobotDesignResults[Robot Design Score],0),NumberOfTeams),NumberOfTeams+1)</f>
        <v>7</v>
      </c>
    </row>
    <row r="18" spans="1:14" ht="30" customHeight="1" x14ac:dyDescent="0.35">
      <c r="A18" s="96"/>
      <c r="B1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73">
        <f>SUM(RobotDesignResults[[#This Row],[Identify - Strategy]:[Communicate - Involvement]])</f>
        <v>0</v>
      </c>
      <c r="N18" s="68">
        <f>IF(RobotDesignResults[[#This Row],[Team Number]]&gt;0,MIN(_xlfn.RANK.EQ(RobotDesignResults[[#This Row],[Robot Design Score]],RobotDesignResults[Robot Design Score],0),NumberOfTeams),NumberOfTeams+1)</f>
        <v>7</v>
      </c>
    </row>
    <row r="19" spans="1:14" ht="30" customHeight="1" x14ac:dyDescent="0.35">
      <c r="A19" s="96"/>
      <c r="B1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73">
        <f>SUM(RobotDesignResults[[#This Row],[Identify - Strategy]:[Communicate - Involvement]])</f>
        <v>0</v>
      </c>
      <c r="N19" s="68">
        <f>IF(RobotDesignResults[[#This Row],[Team Number]]&gt;0,MIN(_xlfn.RANK.EQ(RobotDesignResults[[#This Row],[Robot Design Score]],RobotDesignResults[Robot Design Score],0),NumberOfTeams),NumberOfTeams+1)</f>
        <v>7</v>
      </c>
    </row>
    <row r="20" spans="1:14" ht="30" customHeight="1" x14ac:dyDescent="0.35">
      <c r="A20" s="96"/>
      <c r="B2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73">
        <f>SUM(RobotDesignResults[[#This Row],[Identify - Strategy]:[Communicate - Involvement]])</f>
        <v>0</v>
      </c>
      <c r="N20" s="68">
        <f>IF(RobotDesignResults[[#This Row],[Team Number]]&gt;0,MIN(_xlfn.RANK.EQ(RobotDesignResults[[#This Row],[Robot Design Score]],RobotDesignResults[Robot Design Score],0),NumberOfTeams),NumberOfTeams+1)</f>
        <v>7</v>
      </c>
    </row>
    <row r="21" spans="1:14" ht="30" customHeight="1" x14ac:dyDescent="0.35">
      <c r="A21" s="96"/>
      <c r="B2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73">
        <f>SUM(RobotDesignResults[[#This Row],[Identify - Strategy]:[Communicate - Involvement]])</f>
        <v>0</v>
      </c>
      <c r="N21" s="68">
        <f>IF(RobotDesignResults[[#This Row],[Team Number]]&gt;0,MIN(_xlfn.RANK.EQ(RobotDesignResults[[#This Row],[Robot Design Score]],RobotDesignResults[Robot Design Score],0),NumberOfTeams),NumberOfTeams+1)</f>
        <v>7</v>
      </c>
    </row>
    <row r="22" spans="1:14" ht="30" customHeight="1" x14ac:dyDescent="0.35">
      <c r="A22" s="96"/>
      <c r="B2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73">
        <f>SUM(RobotDesignResults[[#This Row],[Identify - Strategy]:[Communicate - Involvement]])</f>
        <v>0</v>
      </c>
      <c r="N22" s="68">
        <f>IF(RobotDesignResults[[#This Row],[Team Number]]&gt;0,MIN(_xlfn.RANK.EQ(RobotDesignResults[[#This Row],[Robot Design Score]],RobotDesignResults[Robot Design Score],0),NumberOfTeams),NumberOfTeams+1)</f>
        <v>7</v>
      </c>
    </row>
    <row r="23" spans="1:14" ht="30" customHeight="1" x14ac:dyDescent="0.35">
      <c r="A23" s="96"/>
      <c r="B2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73">
        <f>SUM(RobotDesignResults[[#This Row],[Identify - Strategy]:[Communicate - Involvement]])</f>
        <v>0</v>
      </c>
      <c r="N23" s="68">
        <f>IF(RobotDesignResults[[#This Row],[Team Number]]&gt;0,MIN(_xlfn.RANK.EQ(RobotDesignResults[[#This Row],[Robot Design Score]],RobotDesignResults[Robot Design Score],0),NumberOfTeams),NumberOfTeams+1)</f>
        <v>7</v>
      </c>
    </row>
    <row r="24" spans="1:14" ht="30" customHeight="1" x14ac:dyDescent="0.35">
      <c r="A24" s="96"/>
      <c r="B2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73">
        <f>SUM(RobotDesignResults[[#This Row],[Identify - Strategy]:[Communicate - Involvement]])</f>
        <v>0</v>
      </c>
      <c r="N24" s="68">
        <f>IF(RobotDesignResults[[#This Row],[Team Number]]&gt;0,MIN(_xlfn.RANK.EQ(RobotDesignResults[[#This Row],[Robot Design Score]],RobotDesignResults[Robot Design Score],0),NumberOfTeams),NumberOfTeams+1)</f>
        <v>7</v>
      </c>
    </row>
    <row r="25" spans="1:14" ht="30" customHeight="1" x14ac:dyDescent="0.35">
      <c r="A25" s="96"/>
      <c r="B2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73">
        <f>SUM(RobotDesignResults[[#This Row],[Identify - Strategy]:[Communicate - Involvement]])</f>
        <v>0</v>
      </c>
      <c r="N25" s="68">
        <f>IF(RobotDesignResults[[#This Row],[Team Number]]&gt;0,MIN(_xlfn.RANK.EQ(RobotDesignResults[[#This Row],[Robot Design Score]],RobotDesignResults[Robot Design Score],0),NumberOfTeams),NumberOfTeams+1)</f>
        <v>7</v>
      </c>
    </row>
    <row r="26" spans="1:14" ht="30" customHeight="1" x14ac:dyDescent="0.35">
      <c r="A26" s="96"/>
      <c r="B2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73">
        <f>SUM(RobotDesignResults[[#This Row],[Identify - Strategy]:[Communicate - Involvement]])</f>
        <v>0</v>
      </c>
      <c r="N26" s="68">
        <f>IF(RobotDesignResults[[#This Row],[Team Number]]&gt;0,MIN(_xlfn.RANK.EQ(RobotDesignResults[[#This Row],[Robot Design Score]],RobotDesignResults[Robot Design Score],0),NumberOfTeams),NumberOfTeams+1)</f>
        <v>7</v>
      </c>
    </row>
    <row r="27" spans="1:14" ht="30" customHeight="1" x14ac:dyDescent="0.35">
      <c r="A27" s="96"/>
      <c r="B2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73">
        <f>SUM(RobotDesignResults[[#This Row],[Identify - Strategy]:[Communicate - Involvement]])</f>
        <v>0</v>
      </c>
      <c r="N27" s="68">
        <f>IF(RobotDesignResults[[#This Row],[Team Number]]&gt;0,MIN(_xlfn.RANK.EQ(RobotDesignResults[[#This Row],[Robot Design Score]],RobotDesignResults[Robot Design Score],0),NumberOfTeams),NumberOfTeams+1)</f>
        <v>7</v>
      </c>
    </row>
    <row r="28" spans="1:14" ht="30" customHeight="1" x14ac:dyDescent="0.35">
      <c r="A28" s="96"/>
      <c r="B2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73">
        <f>SUM(RobotDesignResults[[#This Row],[Identify - Strategy]:[Communicate - Involvement]])</f>
        <v>0</v>
      </c>
      <c r="N28" s="68">
        <f>IF(RobotDesignResults[[#This Row],[Team Number]]&gt;0,MIN(_xlfn.RANK.EQ(RobotDesignResults[[#This Row],[Robot Design Score]],RobotDesignResults[Robot Design Score],0),NumberOfTeams),NumberOfTeams+1)</f>
        <v>7</v>
      </c>
    </row>
    <row r="29" spans="1:14" ht="30" customHeight="1" x14ac:dyDescent="0.35">
      <c r="A29" s="96"/>
      <c r="B2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73">
        <f>SUM(RobotDesignResults[[#This Row],[Identify - Strategy]:[Communicate - Involvement]])</f>
        <v>0</v>
      </c>
      <c r="N29" s="68">
        <f>IF(RobotDesignResults[[#This Row],[Team Number]]&gt;0,MIN(_xlfn.RANK.EQ(RobotDesignResults[[#This Row],[Robot Design Score]],RobotDesignResults[Robot Design Score],0),NumberOfTeams),NumberOfTeams+1)</f>
        <v>7</v>
      </c>
    </row>
    <row r="30" spans="1:14" ht="30" customHeight="1" x14ac:dyDescent="0.35">
      <c r="A30" s="96"/>
      <c r="B3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73">
        <f>SUM(RobotDesignResults[[#This Row],[Identify - Strategy]:[Communicate - Involvement]])</f>
        <v>0</v>
      </c>
      <c r="N30" s="68">
        <f>IF(RobotDesignResults[[#This Row],[Team Number]]&gt;0,MIN(_xlfn.RANK.EQ(RobotDesignResults[[#This Row],[Robot Design Score]],RobotDesignResults[Robot Design Score],0),NumberOfTeams),NumberOfTeams+1)</f>
        <v>7</v>
      </c>
    </row>
    <row r="31" spans="1:14" ht="30" customHeight="1" x14ac:dyDescent="0.35">
      <c r="A31" s="96"/>
      <c r="B3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73">
        <f>SUM(RobotDesignResults[[#This Row],[Identify - Strategy]:[Communicate - Involvement]])</f>
        <v>0</v>
      </c>
      <c r="N31" s="68">
        <f>IF(RobotDesignResults[[#This Row],[Team Number]]&gt;0,MIN(_xlfn.RANK.EQ(RobotDesignResults[[#This Row],[Robot Design Score]],RobotDesignResults[Robot Design Score],0),NumberOfTeams),NumberOfTeams+1)</f>
        <v>7</v>
      </c>
    </row>
    <row r="32" spans="1:14" ht="30" customHeight="1" x14ac:dyDescent="0.35">
      <c r="A32" s="96"/>
      <c r="B3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73">
        <f>SUM(RobotDesignResults[[#This Row],[Identify - Strategy]:[Communicate - Involvement]])</f>
        <v>0</v>
      </c>
      <c r="N32" s="68">
        <f>IF(RobotDesignResults[[#This Row],[Team Number]]&gt;0,MIN(_xlfn.RANK.EQ(RobotDesignResults[[#This Row],[Robot Design Score]],RobotDesignResults[Robot Design Score],0),NumberOfTeams),NumberOfTeams+1)</f>
        <v>7</v>
      </c>
    </row>
    <row r="33" spans="1:14" ht="30" customHeight="1" x14ac:dyDescent="0.35">
      <c r="A33" s="96"/>
      <c r="B3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73">
        <f>SUM(RobotDesignResults[[#This Row],[Identify - Strategy]:[Communicate - Involvement]])</f>
        <v>0</v>
      </c>
      <c r="N33" s="68">
        <f>IF(RobotDesignResults[[#This Row],[Team Number]]&gt;0,MIN(_xlfn.RANK.EQ(RobotDesignResults[[#This Row],[Robot Design Score]],RobotDesignResults[Robot Design Score],0),NumberOfTeams),NumberOfTeams+1)</f>
        <v>7</v>
      </c>
    </row>
    <row r="34" spans="1:14" ht="30" customHeight="1" x14ac:dyDescent="0.35">
      <c r="A34" s="96"/>
      <c r="B3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73">
        <f>SUM(RobotDesignResults[[#This Row],[Identify - Strategy]:[Communicate - Involvement]])</f>
        <v>0</v>
      </c>
      <c r="N34" s="68">
        <f>IF(RobotDesignResults[[#This Row],[Team Number]]&gt;0,MIN(_xlfn.RANK.EQ(RobotDesignResults[[#This Row],[Robot Design Score]],RobotDesignResults[Robot Design Score],0),NumberOfTeams),NumberOfTeams+1)</f>
        <v>7</v>
      </c>
    </row>
    <row r="35" spans="1:14" ht="30" customHeight="1" x14ac:dyDescent="0.35">
      <c r="A35" s="96"/>
      <c r="B3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73">
        <f>SUM(RobotDesignResults[[#This Row],[Identify - Strategy]:[Communicate - Involvement]])</f>
        <v>0</v>
      </c>
      <c r="N35" s="68">
        <f>IF(RobotDesignResults[[#This Row],[Team Number]]&gt;0,MIN(_xlfn.RANK.EQ(RobotDesignResults[[#This Row],[Robot Design Score]],RobotDesignResults[Robot Design Score],0),NumberOfTeams),NumberOfTeams+1)</f>
        <v>7</v>
      </c>
    </row>
    <row r="36" spans="1:14" ht="30" customHeight="1" x14ac:dyDescent="0.35">
      <c r="A36" s="96"/>
      <c r="B3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73">
        <f>SUM(RobotDesignResults[[#This Row],[Identify - Strategy]:[Communicate - Involvement]])</f>
        <v>0</v>
      </c>
      <c r="N36" s="68">
        <f>IF(RobotDesignResults[[#This Row],[Team Number]]&gt;0,MIN(_xlfn.RANK.EQ(RobotDesignResults[[#This Row],[Robot Design Score]],RobotDesignResults[Robot Design Score],0),NumberOfTeams),NumberOfTeams+1)</f>
        <v>7</v>
      </c>
    </row>
    <row r="37" spans="1:14" ht="30" customHeight="1" x14ac:dyDescent="0.35">
      <c r="A37" s="96"/>
      <c r="B3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73">
        <f>SUM(RobotDesignResults[[#This Row],[Identify - Strategy]:[Communicate - Involvement]])</f>
        <v>0</v>
      </c>
      <c r="N37" s="68">
        <f>IF(RobotDesignResults[[#This Row],[Team Number]]&gt;0,MIN(_xlfn.RANK.EQ(RobotDesignResults[[#This Row],[Robot Design Score]],RobotDesignResults[Robot Design Score],0),NumberOfTeams),NumberOfTeams+1)</f>
        <v>7</v>
      </c>
    </row>
    <row r="38" spans="1:14" ht="30" customHeight="1" x14ac:dyDescent="0.35">
      <c r="A38" s="96"/>
      <c r="B3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73">
        <f>SUM(RobotDesignResults[[#This Row],[Identify - Strategy]:[Communicate - Involvement]])</f>
        <v>0</v>
      </c>
      <c r="N38" s="68">
        <f>IF(RobotDesignResults[[#This Row],[Team Number]]&gt;0,MIN(_xlfn.RANK.EQ(RobotDesignResults[[#This Row],[Robot Design Score]],RobotDesignResults[Robot Design Score],0),NumberOfTeams),NumberOfTeams+1)</f>
        <v>7</v>
      </c>
    </row>
    <row r="39" spans="1:14" ht="30" customHeight="1" x14ac:dyDescent="0.35">
      <c r="A39" s="96"/>
      <c r="B3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73">
        <f>SUM(RobotDesignResults[[#This Row],[Identify - Strategy]:[Communicate - Involvement]])</f>
        <v>0</v>
      </c>
      <c r="N39" s="68">
        <f>IF(RobotDesignResults[[#This Row],[Team Number]]&gt;0,MIN(_xlfn.RANK.EQ(RobotDesignResults[[#This Row],[Robot Design Score]],RobotDesignResults[Robot Design Score],0),NumberOfTeams),NumberOfTeams+1)</f>
        <v>7</v>
      </c>
    </row>
    <row r="40" spans="1:14" ht="30" customHeight="1" x14ac:dyDescent="0.35">
      <c r="A40" s="96"/>
      <c r="B4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73">
        <f>SUM(RobotDesignResults[[#This Row],[Identify - Strategy]:[Communicate - Involvement]])</f>
        <v>0</v>
      </c>
      <c r="N40" s="68">
        <f>IF(RobotDesignResults[[#This Row],[Team Number]]&gt;0,MIN(_xlfn.RANK.EQ(RobotDesignResults[[#This Row],[Robot Design Score]],RobotDesignResults[Robot Design Score],0),NumberOfTeams),NumberOfTeams+1)</f>
        <v>7</v>
      </c>
    </row>
    <row r="41" spans="1:14" ht="30" customHeight="1" x14ac:dyDescent="0.35">
      <c r="A41" s="96"/>
      <c r="B4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73">
        <f>SUM(RobotDesignResults[[#This Row],[Identify - Strategy]:[Communicate - Involvement]])</f>
        <v>0</v>
      </c>
      <c r="N41" s="68">
        <f>IF(RobotDesignResults[[#This Row],[Team Number]]&gt;0,MIN(_xlfn.RANK.EQ(RobotDesignResults[[#This Row],[Robot Design Score]],RobotDesignResults[Robot Design Score],0),NumberOfTeams),NumberOfTeams+1)</f>
        <v>7</v>
      </c>
    </row>
    <row r="42" spans="1:14" ht="30" customHeight="1" x14ac:dyDescent="0.35">
      <c r="A42" s="96"/>
      <c r="B4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73">
        <f>SUM(RobotDesignResults[[#This Row],[Identify - Strategy]:[Communicate - Involvement]])</f>
        <v>0</v>
      </c>
      <c r="N42" s="68">
        <f>IF(RobotDesignResults[[#This Row],[Team Number]]&gt;0,MIN(_xlfn.RANK.EQ(RobotDesignResults[[#This Row],[Robot Design Score]],RobotDesignResults[Robot Design Score],0),NumberOfTeams),NumberOfTeams+1)</f>
        <v>7</v>
      </c>
    </row>
    <row r="43" spans="1:14" ht="30" customHeight="1" x14ac:dyDescent="0.35">
      <c r="A43" s="96"/>
      <c r="B4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73">
        <f>SUM(RobotDesignResults[[#This Row],[Identify - Strategy]:[Communicate - Involvement]])</f>
        <v>0</v>
      </c>
      <c r="N43" s="68">
        <f>IF(RobotDesignResults[[#This Row],[Team Number]]&gt;0,MIN(_xlfn.RANK.EQ(RobotDesignResults[[#This Row],[Robot Design Score]],RobotDesignResults[Robot Design Score],0),NumberOfTeams),NumberOfTeams+1)</f>
        <v>7</v>
      </c>
    </row>
    <row r="44" spans="1:14" ht="30" customHeight="1" x14ac:dyDescent="0.35">
      <c r="A44" s="96"/>
      <c r="B4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73">
        <f>SUM(RobotDesignResults[[#This Row],[Identify - Strategy]:[Communicate - Involvement]])</f>
        <v>0</v>
      </c>
      <c r="N44" s="68">
        <f>IF(RobotDesignResults[[#This Row],[Team Number]]&gt;0,MIN(_xlfn.RANK.EQ(RobotDesignResults[[#This Row],[Robot Design Score]],RobotDesignResults[Robot Design Score],0),NumberOfTeams),NumberOfTeams+1)</f>
        <v>7</v>
      </c>
    </row>
    <row r="45" spans="1:14" ht="30" customHeight="1" x14ac:dyDescent="0.35">
      <c r="A45" s="96"/>
      <c r="B4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73">
        <f>SUM(RobotDesignResults[[#This Row],[Identify - Strategy]:[Communicate - Involvement]])</f>
        <v>0</v>
      </c>
      <c r="N45" s="68">
        <f>IF(RobotDesignResults[[#This Row],[Team Number]]&gt;0,MIN(_xlfn.RANK.EQ(RobotDesignResults[[#This Row],[Robot Design Score]],RobotDesignResults[Robot Design Score],0),NumberOfTeams),NumberOfTeams+1)</f>
        <v>7</v>
      </c>
    </row>
    <row r="46" spans="1:14" ht="30" customHeight="1" x14ac:dyDescent="0.35">
      <c r="A46" s="96"/>
      <c r="B4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73">
        <f>SUM(RobotDesignResults[[#This Row],[Identify - Strategy]:[Communicate - Involvement]])</f>
        <v>0</v>
      </c>
      <c r="N46" s="68">
        <f>IF(RobotDesignResults[[#This Row],[Team Number]]&gt;0,MIN(_xlfn.RANK.EQ(RobotDesignResults[[#This Row],[Robot Design Score]],RobotDesignResults[Robot Design Score],0),NumberOfTeams),NumberOfTeams+1)</f>
        <v>7</v>
      </c>
    </row>
    <row r="47" spans="1:14" ht="30" customHeight="1" x14ac:dyDescent="0.35">
      <c r="A47" s="96"/>
      <c r="B4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73">
        <f>SUM(RobotDesignResults[[#This Row],[Identify - Strategy]:[Communicate - Involvement]])</f>
        <v>0</v>
      </c>
      <c r="N47" s="68">
        <f>IF(RobotDesignResults[[#This Row],[Team Number]]&gt;0,MIN(_xlfn.RANK.EQ(RobotDesignResults[[#This Row],[Robot Design Score]],RobotDesignResults[Robot Design Score],0),NumberOfTeams),NumberOfTeams+1)</f>
        <v>7</v>
      </c>
    </row>
    <row r="48" spans="1:14" ht="30" customHeight="1" x14ac:dyDescent="0.35">
      <c r="A48" s="96"/>
      <c r="B4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73">
        <f>SUM(RobotDesignResults[[#This Row],[Identify - Strategy]:[Communicate - Involvement]])</f>
        <v>0</v>
      </c>
      <c r="N48" s="68">
        <f>IF(RobotDesignResults[[#This Row],[Team Number]]&gt;0,MIN(_xlfn.RANK.EQ(RobotDesignResults[[#This Row],[Robot Design Score]],RobotDesignResults[Robot Design Score],0),NumberOfTeams),NumberOfTeams+1)</f>
        <v>7</v>
      </c>
    </row>
    <row r="49" spans="1:14" ht="30" customHeight="1" x14ac:dyDescent="0.35">
      <c r="A49" s="96"/>
      <c r="B4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73">
        <f>SUM(RobotDesignResults[[#This Row],[Identify - Strategy]:[Communicate - Involvement]])</f>
        <v>0</v>
      </c>
      <c r="N49" s="68">
        <f>IF(RobotDesignResults[[#This Row],[Team Number]]&gt;0,MIN(_xlfn.RANK.EQ(RobotDesignResults[[#This Row],[Robot Design Score]],RobotDesignResults[Robot Design Score],0),NumberOfTeams),NumberOfTeams+1)</f>
        <v>7</v>
      </c>
    </row>
    <row r="50" spans="1:14" ht="30" customHeight="1" x14ac:dyDescent="0.35">
      <c r="A50" s="96"/>
      <c r="B5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73">
        <f>SUM(RobotDesignResults[[#This Row],[Identify - Strategy]:[Communicate - Involvement]])</f>
        <v>0</v>
      </c>
      <c r="N50" s="68">
        <f>IF(RobotDesignResults[[#This Row],[Team Number]]&gt;0,MIN(_xlfn.RANK.EQ(RobotDesignResults[[#This Row],[Robot Design Score]],RobotDesignResults[Robot Design Score],0),NumberOfTeams),NumberOfTeams+1)</f>
        <v>7</v>
      </c>
    </row>
    <row r="51" spans="1:14" ht="30" customHeight="1" x14ac:dyDescent="0.35">
      <c r="A51" s="96"/>
      <c r="B5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73">
        <f>SUM(RobotDesignResults[[#This Row],[Identify - Strategy]:[Communicate - Involvement]])</f>
        <v>0</v>
      </c>
      <c r="N51" s="68">
        <f>IF(RobotDesignResults[[#This Row],[Team Number]]&gt;0,MIN(_xlfn.RANK.EQ(RobotDesignResults[[#This Row],[Robot Design Score]],RobotDesignResults[Robot Design Score],0),NumberOfTeams),NumberOfTeams+1)</f>
        <v>7</v>
      </c>
    </row>
    <row r="52" spans="1:14" ht="30" customHeight="1" x14ac:dyDescent="0.35">
      <c r="A52" s="96"/>
      <c r="B5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73">
        <f>SUM(RobotDesignResults[[#This Row],[Identify - Strategy]:[Communicate - Involvement]])</f>
        <v>0</v>
      </c>
      <c r="N52" s="68">
        <f>IF(RobotDesignResults[[#This Row],[Team Number]]&gt;0,MIN(_xlfn.RANK.EQ(RobotDesignResults[[#This Row],[Robot Design Score]],RobotDesignResults[Robot Design Score],0),NumberOfTeams),NumberOfTeams+1)</f>
        <v>7</v>
      </c>
    </row>
    <row r="53" spans="1:14" ht="30" customHeight="1" x14ac:dyDescent="0.35">
      <c r="A53" s="96"/>
      <c r="B5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73">
        <f>SUM(RobotDesignResults[[#This Row],[Identify - Strategy]:[Communicate - Involvement]])</f>
        <v>0</v>
      </c>
      <c r="N53" s="68">
        <f>IF(RobotDesignResults[[#This Row],[Team Number]]&gt;0,MIN(_xlfn.RANK.EQ(RobotDesignResults[[#This Row],[Robot Design Score]],RobotDesignResults[Robot Design Score],0),NumberOfTeams),NumberOfTeams+1)</f>
        <v>7</v>
      </c>
    </row>
    <row r="54" spans="1:14" ht="30" customHeight="1" x14ac:dyDescent="0.35">
      <c r="A54" s="96"/>
      <c r="B5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73">
        <f>SUM(RobotDesignResults[[#This Row],[Identify - Strategy]:[Communicate - Involvement]])</f>
        <v>0</v>
      </c>
      <c r="N54" s="68">
        <f>IF(RobotDesignResults[[#This Row],[Team Number]]&gt;0,MIN(_xlfn.RANK.EQ(RobotDesignResults[[#This Row],[Robot Design Score]],RobotDesignResults[Robot Design Score],0),NumberOfTeams),NumberOfTeams+1)</f>
        <v>7</v>
      </c>
    </row>
    <row r="55" spans="1:14" ht="30" customHeight="1" x14ac:dyDescent="0.35">
      <c r="A55" s="96"/>
      <c r="B5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73">
        <f>SUM(RobotDesignResults[[#This Row],[Identify - Strategy]:[Communicate - Involvement]])</f>
        <v>0</v>
      </c>
      <c r="N55" s="68">
        <f>IF(RobotDesignResults[[#This Row],[Team Number]]&gt;0,MIN(_xlfn.RANK.EQ(RobotDesignResults[[#This Row],[Robot Design Score]],RobotDesignResults[Robot Design Score],0),NumberOfTeams),NumberOfTeams+1)</f>
        <v>7</v>
      </c>
    </row>
    <row r="56" spans="1:14" ht="30" customHeight="1" x14ac:dyDescent="0.35">
      <c r="A56" s="96"/>
      <c r="B5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73">
        <f>SUM(RobotDesignResults[[#This Row],[Identify - Strategy]:[Communicate - Involvement]])</f>
        <v>0</v>
      </c>
      <c r="N56" s="68">
        <f>IF(RobotDesignResults[[#This Row],[Team Number]]&gt;0,MIN(_xlfn.RANK.EQ(RobotDesignResults[[#This Row],[Robot Design Score]],RobotDesignResults[Robot Design Score],0),NumberOfTeams),NumberOfTeams+1)</f>
        <v>7</v>
      </c>
    </row>
    <row r="57" spans="1:14" ht="30" customHeight="1" x14ac:dyDescent="0.35">
      <c r="A57" s="96"/>
      <c r="B5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73">
        <f>SUM(RobotDesignResults[[#This Row],[Identify - Strategy]:[Communicate - Involvement]])</f>
        <v>0</v>
      </c>
      <c r="N57" s="68">
        <f>IF(RobotDesignResults[[#This Row],[Team Number]]&gt;0,MIN(_xlfn.RANK.EQ(RobotDesignResults[[#This Row],[Robot Design Score]],RobotDesignResults[Robot Design Score],0),NumberOfTeams),NumberOfTeams+1)</f>
        <v>7</v>
      </c>
    </row>
    <row r="58" spans="1:14" ht="30" customHeight="1" x14ac:dyDescent="0.35">
      <c r="A58" s="96"/>
      <c r="B5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73">
        <f>SUM(RobotDesignResults[[#This Row],[Identify - Strategy]:[Communicate - Involvement]])</f>
        <v>0</v>
      </c>
      <c r="N58" s="68">
        <f>IF(RobotDesignResults[[#This Row],[Team Number]]&gt;0,MIN(_xlfn.RANK.EQ(RobotDesignResults[[#This Row],[Robot Design Score]],RobotDesignResults[Robot Design Score],0),NumberOfTeams),NumberOfTeams+1)</f>
        <v>7</v>
      </c>
    </row>
    <row r="59" spans="1:14" ht="30" customHeight="1" x14ac:dyDescent="0.35">
      <c r="A59" s="96"/>
      <c r="B5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73">
        <f>SUM(RobotDesignResults[[#This Row],[Identify - Strategy]:[Communicate - Involvement]])</f>
        <v>0</v>
      </c>
      <c r="N59" s="68">
        <f>IF(RobotDesignResults[[#This Row],[Team Number]]&gt;0,MIN(_xlfn.RANK.EQ(RobotDesignResults[[#This Row],[Robot Design Score]],RobotDesignResults[Robot Design Score],0),NumberOfTeams),NumberOfTeams+1)</f>
        <v>7</v>
      </c>
    </row>
    <row r="60" spans="1:14" ht="30" customHeight="1" x14ac:dyDescent="0.35">
      <c r="A60" s="96"/>
      <c r="B6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73">
        <f>SUM(RobotDesignResults[[#This Row],[Identify - Strategy]:[Communicate - Involvement]])</f>
        <v>0</v>
      </c>
      <c r="N60" s="68">
        <f>IF(RobotDesignResults[[#This Row],[Team Number]]&gt;0,MIN(_xlfn.RANK.EQ(RobotDesignResults[[#This Row],[Robot Design Score]],RobotDesignResults[Robot Design Score],0),NumberOfTeams),NumberOfTeams+1)</f>
        <v>7</v>
      </c>
    </row>
    <row r="61" spans="1:14" ht="30" customHeight="1" x14ac:dyDescent="0.35">
      <c r="A61" s="96"/>
      <c r="B6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73">
        <f>SUM(RobotDesignResults[[#This Row],[Identify - Strategy]:[Communicate - Involvement]])</f>
        <v>0</v>
      </c>
      <c r="N61" s="68">
        <f>IF(RobotDesignResults[[#This Row],[Team Number]]&gt;0,MIN(_xlfn.RANK.EQ(RobotDesignResults[[#This Row],[Robot Design Score]],RobotDesignResults[Robot Design Score],0),NumberOfTeams),NumberOfTeams+1)</f>
        <v>7</v>
      </c>
    </row>
    <row r="62" spans="1:14" ht="30" customHeight="1" x14ac:dyDescent="0.35">
      <c r="A62" s="96"/>
      <c r="B6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73">
        <f>SUM(RobotDesignResults[[#This Row],[Identify - Strategy]:[Communicate - Involvement]])</f>
        <v>0</v>
      </c>
      <c r="N62" s="68">
        <f>IF(RobotDesignResults[[#This Row],[Team Number]]&gt;0,MIN(_xlfn.RANK.EQ(RobotDesignResults[[#This Row],[Robot Design Score]],RobotDesignResults[Robot Design Score],0),NumberOfTeams),NumberOfTeams+1)</f>
        <v>7</v>
      </c>
    </row>
    <row r="63" spans="1:14" ht="30" customHeight="1" x14ac:dyDescent="0.35">
      <c r="A63" s="96"/>
      <c r="B6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73">
        <f>SUM(RobotDesignResults[[#This Row],[Identify - Strategy]:[Communicate - Involvement]])</f>
        <v>0</v>
      </c>
      <c r="N63" s="68">
        <f>IF(RobotDesignResults[[#This Row],[Team Number]]&gt;0,MIN(_xlfn.RANK.EQ(RobotDesignResults[[#This Row],[Robot Design Score]],RobotDesignResults[Robot Design Score],0),NumberOfTeams),NumberOfTeams+1)</f>
        <v>7</v>
      </c>
    </row>
    <row r="64" spans="1:14" ht="30" customHeight="1" x14ac:dyDescent="0.35">
      <c r="A64" s="96"/>
      <c r="B6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73">
        <f>SUM(RobotDesignResults[[#This Row],[Identify - Strategy]:[Communicate - Involvement]])</f>
        <v>0</v>
      </c>
      <c r="N64" s="68">
        <f>IF(RobotDesignResults[[#This Row],[Team Number]]&gt;0,MIN(_xlfn.RANK.EQ(RobotDesignResults[[#This Row],[Robot Design Score]],RobotDesignResults[Robot Design Score],0),NumberOfTeams),NumberOfTeams+1)</f>
        <v>7</v>
      </c>
    </row>
    <row r="65" spans="1:14" ht="30" customHeight="1" x14ac:dyDescent="0.35">
      <c r="A65" s="96"/>
      <c r="B6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73">
        <f>SUM(RobotDesignResults[[#This Row],[Identify - Strategy]:[Communicate - Involvement]])</f>
        <v>0</v>
      </c>
      <c r="N65" s="68">
        <f>IF(RobotDesignResults[[#This Row],[Team Number]]&gt;0,MIN(_xlfn.RANK.EQ(RobotDesignResults[[#This Row],[Robot Design Score]],RobotDesignResults[Robot Design Score],0),NumberOfTeams),NumberOfTeams+1)</f>
        <v>7</v>
      </c>
    </row>
    <row r="66" spans="1:14" ht="30" customHeight="1" x14ac:dyDescent="0.35">
      <c r="A66" s="96"/>
      <c r="B6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73">
        <f>SUM(RobotDesignResults[[#This Row],[Identify - Strategy]:[Communicate - Involvement]])</f>
        <v>0</v>
      </c>
      <c r="N66" s="68">
        <f>IF(RobotDesignResults[[#This Row],[Team Number]]&gt;0,MIN(_xlfn.RANK.EQ(RobotDesignResults[[#This Row],[Robot Design Score]],RobotDesignResults[Robot Design Score],0),NumberOfTeams),NumberOfTeams+1)</f>
        <v>7</v>
      </c>
    </row>
    <row r="67" spans="1:14" ht="30" customHeight="1" x14ac:dyDescent="0.35">
      <c r="A67" s="96"/>
      <c r="B6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73">
        <f>SUM(RobotDesignResults[[#This Row],[Identify - Strategy]:[Communicate - Involvement]])</f>
        <v>0</v>
      </c>
      <c r="N67" s="68">
        <f>IF(RobotDesignResults[[#This Row],[Team Number]]&gt;0,MIN(_xlfn.RANK.EQ(RobotDesignResults[[#This Row],[Robot Design Score]],RobotDesignResults[Robot Design Score],0),NumberOfTeams),NumberOfTeams+1)</f>
        <v>7</v>
      </c>
    </row>
    <row r="68" spans="1:14" ht="30" customHeight="1" x14ac:dyDescent="0.35">
      <c r="A68" s="96"/>
      <c r="B6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73">
        <f>SUM(RobotDesignResults[[#This Row],[Identify - Strategy]:[Communicate - Involvement]])</f>
        <v>0</v>
      </c>
      <c r="N68" s="68">
        <f>IF(RobotDesignResults[[#This Row],[Team Number]]&gt;0,MIN(_xlfn.RANK.EQ(RobotDesignResults[[#This Row],[Robot Design Score]],RobotDesignResults[Robot Design Score],0),NumberOfTeams),NumberOfTeams+1)</f>
        <v>7</v>
      </c>
    </row>
    <row r="69" spans="1:14" ht="30" customHeight="1" x14ac:dyDescent="0.35">
      <c r="A69" s="96"/>
      <c r="B6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73">
        <f>SUM(RobotDesignResults[[#This Row],[Identify - Strategy]:[Communicate - Involvement]])</f>
        <v>0</v>
      </c>
      <c r="N69" s="68">
        <f>IF(RobotDesignResults[[#This Row],[Team Number]]&gt;0,MIN(_xlfn.RANK.EQ(RobotDesignResults[[#This Row],[Robot Design Score]],RobotDesignResults[Robot Design Score],0),NumberOfTeams),NumberOfTeams+1)</f>
        <v>7</v>
      </c>
    </row>
    <row r="70" spans="1:14" ht="30" customHeight="1" x14ac:dyDescent="0.35">
      <c r="A70" s="96"/>
      <c r="B7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73">
        <f>SUM(RobotDesignResults[[#This Row],[Identify - Strategy]:[Communicate - Involvement]])</f>
        <v>0</v>
      </c>
      <c r="N70" s="68">
        <f>IF(RobotDesignResults[[#This Row],[Team Number]]&gt;0,MIN(_xlfn.RANK.EQ(RobotDesignResults[[#This Row],[Robot Design Score]],RobotDesignResults[Robot Design Score],0),NumberOfTeams),NumberOfTeams+1)</f>
        <v>7</v>
      </c>
    </row>
    <row r="71" spans="1:14" ht="30" customHeight="1" x14ac:dyDescent="0.35">
      <c r="A71" s="96"/>
      <c r="B7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73">
        <f>SUM(RobotDesignResults[[#This Row],[Identify - Strategy]:[Communicate - Involvement]])</f>
        <v>0</v>
      </c>
      <c r="N71" s="68">
        <f>IF(RobotDesignResults[[#This Row],[Team Number]]&gt;0,MIN(_xlfn.RANK.EQ(RobotDesignResults[[#This Row],[Robot Design Score]],RobotDesignResults[Robot Design Score],0),NumberOfTeams),NumberOfTeams+1)</f>
        <v>7</v>
      </c>
    </row>
    <row r="72" spans="1:14" ht="30" customHeight="1" x14ac:dyDescent="0.35">
      <c r="A72" s="96"/>
      <c r="B7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73">
        <f>SUM(RobotDesignResults[[#This Row],[Identify - Strategy]:[Communicate - Involvement]])</f>
        <v>0</v>
      </c>
      <c r="N72" s="68">
        <f>IF(RobotDesignResults[[#This Row],[Team Number]]&gt;0,MIN(_xlfn.RANK.EQ(RobotDesignResults[[#This Row],[Robot Design Score]],RobotDesignResults[Robot Design Score],0),NumberOfTeams),NumberOfTeams+1)</f>
        <v>7</v>
      </c>
    </row>
    <row r="73" spans="1:14" ht="30" customHeight="1" x14ac:dyDescent="0.35">
      <c r="A73" s="96"/>
      <c r="B7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73">
        <f>SUM(RobotDesignResults[[#This Row],[Identify - Strategy]:[Communicate - Involvement]])</f>
        <v>0</v>
      </c>
      <c r="N73" s="68">
        <f>IF(RobotDesignResults[[#This Row],[Team Number]]&gt;0,MIN(_xlfn.RANK.EQ(RobotDesignResults[[#This Row],[Robot Design Score]],RobotDesignResults[Robot Design Score],0),NumberOfTeams),NumberOfTeams+1)</f>
        <v>7</v>
      </c>
    </row>
    <row r="74" spans="1:14" ht="30" customHeight="1" x14ac:dyDescent="0.35">
      <c r="A74" s="96"/>
      <c r="B7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73">
        <f>SUM(RobotDesignResults[[#This Row],[Identify - Strategy]:[Communicate - Involvement]])</f>
        <v>0</v>
      </c>
      <c r="N74" s="68">
        <f>IF(RobotDesignResults[[#This Row],[Team Number]]&gt;0,MIN(_xlfn.RANK.EQ(RobotDesignResults[[#This Row],[Robot Design Score]],RobotDesignResults[Robot Design Score],0),NumberOfTeams),NumberOfTeams+1)</f>
        <v>7</v>
      </c>
    </row>
    <row r="75" spans="1:14" ht="30" customHeight="1" x14ac:dyDescent="0.35">
      <c r="A75" s="96"/>
      <c r="B7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73">
        <f>SUM(RobotDesignResults[[#This Row],[Identify - Strategy]:[Communicate - Involvement]])</f>
        <v>0</v>
      </c>
      <c r="N75" s="68">
        <f>IF(RobotDesignResults[[#This Row],[Team Number]]&gt;0,MIN(_xlfn.RANK.EQ(RobotDesignResults[[#This Row],[Robot Design Score]],RobotDesignResults[Robot Design Score],0),NumberOfTeams),NumberOfTeams+1)</f>
        <v>7</v>
      </c>
    </row>
    <row r="76" spans="1:14" ht="30" customHeight="1" x14ac:dyDescent="0.35">
      <c r="A76" s="96"/>
      <c r="B7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73">
        <f>SUM(RobotDesignResults[[#This Row],[Identify - Strategy]:[Communicate - Involvement]])</f>
        <v>0</v>
      </c>
      <c r="N76" s="68">
        <f>IF(RobotDesignResults[[#This Row],[Team Number]]&gt;0,MIN(_xlfn.RANK.EQ(RobotDesignResults[[#This Row],[Robot Design Score]],RobotDesignResults[Robot Design Score],0),NumberOfTeams),NumberOfTeams+1)</f>
        <v>7</v>
      </c>
    </row>
    <row r="77" spans="1:14" ht="30" customHeight="1" x14ac:dyDescent="0.35">
      <c r="A77" s="96"/>
      <c r="B7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73">
        <f>SUM(RobotDesignResults[[#This Row],[Identify - Strategy]:[Communicate - Involvement]])</f>
        <v>0</v>
      </c>
      <c r="N77" s="68">
        <f>IF(RobotDesignResults[[#This Row],[Team Number]]&gt;0,MIN(_xlfn.RANK.EQ(RobotDesignResults[[#This Row],[Robot Design Score]],RobotDesignResults[Robot Design Score],0),NumberOfTeams),NumberOfTeams+1)</f>
        <v>7</v>
      </c>
    </row>
    <row r="78" spans="1:14" ht="30" customHeight="1" x14ac:dyDescent="0.35">
      <c r="A78" s="96"/>
      <c r="B7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73">
        <f>SUM(RobotDesignResults[[#This Row],[Identify - Strategy]:[Communicate - Involvement]])</f>
        <v>0</v>
      </c>
      <c r="N78" s="68">
        <f>IF(RobotDesignResults[[#This Row],[Team Number]]&gt;0,MIN(_xlfn.RANK.EQ(RobotDesignResults[[#This Row],[Robot Design Score]],RobotDesignResults[Robot Design Score],0),NumberOfTeams),NumberOfTeams+1)</f>
        <v>7</v>
      </c>
    </row>
    <row r="79" spans="1:14" ht="30" customHeight="1" x14ac:dyDescent="0.35">
      <c r="A79" s="96"/>
      <c r="B7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73">
        <f>SUM(RobotDesignResults[[#This Row],[Identify - Strategy]:[Communicate - Involvement]])</f>
        <v>0</v>
      </c>
      <c r="N79" s="68">
        <f>IF(RobotDesignResults[[#This Row],[Team Number]]&gt;0,MIN(_xlfn.RANK.EQ(RobotDesignResults[[#This Row],[Robot Design Score]],RobotDesignResults[Robot Design Score],0),NumberOfTeams),NumberOfTeams+1)</f>
        <v>7</v>
      </c>
    </row>
    <row r="80" spans="1:14" ht="30" customHeight="1" x14ac:dyDescent="0.35">
      <c r="A80" s="96"/>
      <c r="B8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73">
        <f>SUM(RobotDesignResults[[#This Row],[Identify - Strategy]:[Communicate - Involvement]])</f>
        <v>0</v>
      </c>
      <c r="N80" s="68">
        <f>IF(RobotDesignResults[[#This Row],[Team Number]]&gt;0,MIN(_xlfn.RANK.EQ(RobotDesignResults[[#This Row],[Robot Design Score]],RobotDesignResults[Robot Design Score],0),NumberOfTeams),NumberOfTeams+1)</f>
        <v>7</v>
      </c>
    </row>
    <row r="81" spans="1:14" ht="30" customHeight="1" x14ac:dyDescent="0.35">
      <c r="A81" s="96"/>
      <c r="B8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73">
        <f>SUM(RobotDesignResults[[#This Row],[Identify - Strategy]:[Communicate - Involvement]])</f>
        <v>0</v>
      </c>
      <c r="N81" s="68">
        <f>IF(RobotDesignResults[[#This Row],[Team Number]]&gt;0,MIN(_xlfn.RANK.EQ(RobotDesignResults[[#This Row],[Robot Design Score]],RobotDesignResults[Robot Design Score],0),NumberOfTeams),NumberOfTeams+1)</f>
        <v>7</v>
      </c>
    </row>
    <row r="82" spans="1:14" ht="30" customHeight="1" x14ac:dyDescent="0.35">
      <c r="A82" s="96"/>
      <c r="B8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73">
        <f>SUM(RobotDesignResults[[#This Row],[Identify - Strategy]:[Communicate - Involvement]])</f>
        <v>0</v>
      </c>
      <c r="N82" s="68">
        <f>IF(RobotDesignResults[[#This Row],[Team Number]]&gt;0,MIN(_xlfn.RANK.EQ(RobotDesignResults[[#This Row],[Robot Design Score]],RobotDesignResults[Robot Design Score],0),NumberOfTeams),NumberOfTeams+1)</f>
        <v>7</v>
      </c>
    </row>
    <row r="83" spans="1:14" ht="30" customHeight="1" x14ac:dyDescent="0.35">
      <c r="A83" s="96"/>
      <c r="B8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73">
        <f>SUM(RobotDesignResults[[#This Row],[Identify - Strategy]:[Communicate - Involvement]])</f>
        <v>0</v>
      </c>
      <c r="N83" s="68">
        <f>IF(RobotDesignResults[[#This Row],[Team Number]]&gt;0,MIN(_xlfn.RANK.EQ(RobotDesignResults[[#This Row],[Robot Design Score]],RobotDesignResults[Robot Design Score],0),NumberOfTeams),NumberOfTeams+1)</f>
        <v>7</v>
      </c>
    </row>
    <row r="84" spans="1:14" ht="30" customHeight="1" x14ac:dyDescent="0.35">
      <c r="A84" s="96"/>
      <c r="B8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73">
        <f>SUM(RobotDesignResults[[#This Row],[Identify - Strategy]:[Communicate - Involvement]])</f>
        <v>0</v>
      </c>
      <c r="N84" s="68">
        <f>IF(RobotDesignResults[[#This Row],[Team Number]]&gt;0,MIN(_xlfn.RANK.EQ(RobotDesignResults[[#This Row],[Robot Design Score]],RobotDesignResults[Robot Design Score],0),NumberOfTeams),NumberOfTeams+1)</f>
        <v>7</v>
      </c>
    </row>
    <row r="85" spans="1:14" ht="30" customHeight="1" x14ac:dyDescent="0.35">
      <c r="A85" s="96"/>
      <c r="B8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73">
        <f>SUM(RobotDesignResults[[#This Row],[Identify - Strategy]:[Communicate - Involvement]])</f>
        <v>0</v>
      </c>
      <c r="N85" s="68">
        <f>IF(RobotDesignResults[[#This Row],[Team Number]]&gt;0,MIN(_xlfn.RANK.EQ(RobotDesignResults[[#This Row],[Robot Design Score]],RobotDesignResults[Robot Design Score],0),NumberOfTeams),NumberOfTeams+1)</f>
        <v>7</v>
      </c>
    </row>
    <row r="86" spans="1:14" ht="30" customHeight="1" x14ac:dyDescent="0.35">
      <c r="A86" s="96"/>
      <c r="B8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73">
        <f>SUM(RobotDesignResults[[#This Row],[Identify - Strategy]:[Communicate - Involvement]])</f>
        <v>0</v>
      </c>
      <c r="N86" s="68">
        <f>IF(RobotDesignResults[[#This Row],[Team Number]]&gt;0,MIN(_xlfn.RANK.EQ(RobotDesignResults[[#This Row],[Robot Design Score]],RobotDesignResults[Robot Design Score],0),NumberOfTeams),NumberOfTeams+1)</f>
        <v>7</v>
      </c>
    </row>
    <row r="87" spans="1:14" ht="30" customHeight="1" x14ac:dyDescent="0.35">
      <c r="A87" s="96"/>
      <c r="B8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73">
        <f>SUM(RobotDesignResults[[#This Row],[Identify - Strategy]:[Communicate - Involvement]])</f>
        <v>0</v>
      </c>
      <c r="N87" s="68">
        <f>IF(RobotDesignResults[[#This Row],[Team Number]]&gt;0,MIN(_xlfn.RANK.EQ(RobotDesignResults[[#This Row],[Robot Design Score]],RobotDesignResults[Robot Design Score],0),NumberOfTeams),NumberOfTeams+1)</f>
        <v>7</v>
      </c>
    </row>
    <row r="88" spans="1:14" ht="30" customHeight="1" x14ac:dyDescent="0.35">
      <c r="A88" s="96"/>
      <c r="B8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73">
        <f>SUM(RobotDesignResults[[#This Row],[Identify - Strategy]:[Communicate - Involvement]])</f>
        <v>0</v>
      </c>
      <c r="N88" s="68">
        <f>IF(RobotDesignResults[[#This Row],[Team Number]]&gt;0,MIN(_xlfn.RANK.EQ(RobotDesignResults[[#This Row],[Robot Design Score]],RobotDesignResults[Robot Design Score],0),NumberOfTeams),NumberOfTeams+1)</f>
        <v>7</v>
      </c>
    </row>
    <row r="89" spans="1:14" ht="30" customHeight="1" x14ac:dyDescent="0.35">
      <c r="A89" s="96"/>
      <c r="B8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73">
        <f>SUM(RobotDesignResults[[#This Row],[Identify - Strategy]:[Communicate - Involvement]])</f>
        <v>0</v>
      </c>
      <c r="N89" s="68">
        <f>IF(RobotDesignResults[[#This Row],[Team Number]]&gt;0,MIN(_xlfn.RANK.EQ(RobotDesignResults[[#This Row],[Robot Design Score]],RobotDesignResults[Robot Design Score],0),NumberOfTeams),NumberOfTeams+1)</f>
        <v>7</v>
      </c>
    </row>
    <row r="90" spans="1:14" ht="30" customHeight="1" x14ac:dyDescent="0.35">
      <c r="A90" s="96"/>
      <c r="B9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73">
        <f>SUM(RobotDesignResults[[#This Row],[Identify - Strategy]:[Communicate - Involvement]])</f>
        <v>0</v>
      </c>
      <c r="N90" s="68">
        <f>IF(RobotDesignResults[[#This Row],[Team Number]]&gt;0,MIN(_xlfn.RANK.EQ(RobotDesignResults[[#This Row],[Robot Design Score]],RobotDesignResults[Robot Design Score],0),NumberOfTeams),NumberOfTeams+1)</f>
        <v>7</v>
      </c>
    </row>
    <row r="91" spans="1:14" ht="30" customHeight="1" x14ac:dyDescent="0.35">
      <c r="A91" s="96"/>
      <c r="B9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73">
        <f>SUM(RobotDesignResults[[#This Row],[Identify - Strategy]:[Communicate - Involvement]])</f>
        <v>0</v>
      </c>
      <c r="N91" s="68">
        <f>IF(RobotDesignResults[[#This Row],[Team Number]]&gt;0,MIN(_xlfn.RANK.EQ(RobotDesignResults[[#This Row],[Robot Design Score]],RobotDesignResults[Robot Design Score],0),NumberOfTeams),NumberOfTeams+1)</f>
        <v>7</v>
      </c>
    </row>
    <row r="92" spans="1:14" ht="30" customHeight="1" x14ac:dyDescent="0.35">
      <c r="A92" s="96"/>
      <c r="B9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73">
        <f>SUM(RobotDesignResults[[#This Row],[Identify - Strategy]:[Communicate - Involvement]])</f>
        <v>0</v>
      </c>
      <c r="N92" s="68">
        <f>IF(RobotDesignResults[[#This Row],[Team Number]]&gt;0,MIN(_xlfn.RANK.EQ(RobotDesignResults[[#This Row],[Robot Design Score]],RobotDesignResults[Robot Design Score],0),NumberOfTeams),NumberOfTeams+1)</f>
        <v>7</v>
      </c>
    </row>
    <row r="93" spans="1:14" ht="30" customHeight="1" x14ac:dyDescent="0.35">
      <c r="A93" s="96"/>
      <c r="B9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73">
        <f>SUM(RobotDesignResults[[#This Row],[Identify - Strategy]:[Communicate - Involvement]])</f>
        <v>0</v>
      </c>
      <c r="N93" s="68">
        <f>IF(RobotDesignResults[[#This Row],[Team Number]]&gt;0,MIN(_xlfn.RANK.EQ(RobotDesignResults[[#This Row],[Robot Design Score]],RobotDesignResults[Robot Design Score],0),NumberOfTeams),NumberOfTeams+1)</f>
        <v>7</v>
      </c>
    </row>
    <row r="94" spans="1:14" ht="30" customHeight="1" x14ac:dyDescent="0.35">
      <c r="A94" s="96"/>
      <c r="B9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73">
        <f>SUM(RobotDesignResults[[#This Row],[Identify - Strategy]:[Communicate - Involvement]])</f>
        <v>0</v>
      </c>
      <c r="N94" s="68">
        <f>IF(RobotDesignResults[[#This Row],[Team Number]]&gt;0,MIN(_xlfn.RANK.EQ(RobotDesignResults[[#This Row],[Robot Design Score]],RobotDesignResults[Robot Design Score],0),NumberOfTeams),NumberOfTeams+1)</f>
        <v>7</v>
      </c>
    </row>
    <row r="95" spans="1:14" ht="30" customHeight="1" x14ac:dyDescent="0.35">
      <c r="A95" s="96"/>
      <c r="B9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73">
        <f>SUM(RobotDesignResults[[#This Row],[Identify - Strategy]:[Communicate - Involvement]])</f>
        <v>0</v>
      </c>
      <c r="N95" s="68">
        <f>IF(RobotDesignResults[[#This Row],[Team Number]]&gt;0,MIN(_xlfn.RANK.EQ(RobotDesignResults[[#This Row],[Robot Design Score]],RobotDesignResults[Robot Design Score],0),NumberOfTeams),NumberOfTeams+1)</f>
        <v>7</v>
      </c>
    </row>
    <row r="96" spans="1:14" ht="30" customHeight="1" x14ac:dyDescent="0.35">
      <c r="A96" s="96"/>
      <c r="B9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73">
        <f>SUM(RobotDesignResults[[#This Row],[Identify - Strategy]:[Communicate - Involvement]])</f>
        <v>0</v>
      </c>
      <c r="N96" s="68">
        <f>IF(RobotDesignResults[[#This Row],[Team Number]]&gt;0,MIN(_xlfn.RANK.EQ(RobotDesignResults[[#This Row],[Robot Design Score]],RobotDesignResults[Robot Design Score],0),NumberOfTeams),NumberOfTeams+1)</f>
        <v>7</v>
      </c>
    </row>
    <row r="97" spans="1:14" ht="30" customHeight="1" x14ac:dyDescent="0.35">
      <c r="A97" s="96"/>
      <c r="B9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73">
        <f>SUM(RobotDesignResults[[#This Row],[Identify - Strategy]:[Communicate - Involvement]])</f>
        <v>0</v>
      </c>
      <c r="N97" s="68">
        <f>IF(RobotDesignResults[[#This Row],[Team Number]]&gt;0,MIN(_xlfn.RANK.EQ(RobotDesignResults[[#This Row],[Robot Design Score]],RobotDesignResults[Robot Design Score],0),NumberOfTeams),NumberOfTeams+1)</f>
        <v>7</v>
      </c>
    </row>
    <row r="98" spans="1:14" ht="30" customHeight="1" x14ac:dyDescent="0.35">
      <c r="A98" s="96"/>
      <c r="B9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73">
        <f>SUM(RobotDesignResults[[#This Row],[Identify - Strategy]:[Communicate - Involvement]])</f>
        <v>0</v>
      </c>
      <c r="N98" s="68">
        <f>IF(RobotDesignResults[[#This Row],[Team Number]]&gt;0,MIN(_xlfn.RANK.EQ(RobotDesignResults[[#This Row],[Robot Design Score]],RobotDesignResults[Robot Design Score],0),NumberOfTeams),NumberOfTeams+1)</f>
        <v>7</v>
      </c>
    </row>
    <row r="99" spans="1:14" ht="30" customHeight="1" x14ac:dyDescent="0.35">
      <c r="A99" s="96"/>
      <c r="B9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73">
        <f>SUM(RobotDesignResults[[#This Row],[Identify - Strategy]:[Communicate - Involvement]])</f>
        <v>0</v>
      </c>
      <c r="N99" s="68">
        <f>IF(RobotDesignResults[[#This Row],[Team Number]]&gt;0,MIN(_xlfn.RANK.EQ(RobotDesignResults[[#This Row],[Robot Design Score]],RobotDesignResults[Robot Design Score],0),NumberOfTeams),NumberOfTeams+1)</f>
        <v>7</v>
      </c>
    </row>
    <row r="100" spans="1:14" ht="30" customHeight="1" x14ac:dyDescent="0.35">
      <c r="A100" s="96"/>
      <c r="B10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73">
        <f>SUM(RobotDesignResults[[#This Row],[Identify - Strategy]:[Communicate - Involvement]])</f>
        <v>0</v>
      </c>
      <c r="N100" s="68">
        <f>IF(RobotDesignResults[[#This Row],[Team Number]]&gt;0,MIN(_xlfn.RANK.EQ(RobotDesignResults[[#This Row],[Robot Design Score]],RobotDesignResults[Robot Design Score],0),NumberOfTeams),NumberOfTeams+1)</f>
        <v>7</v>
      </c>
    </row>
    <row r="101" spans="1:14" ht="30" customHeight="1" x14ac:dyDescent="0.35">
      <c r="A101" s="96"/>
      <c r="B10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73">
        <f>SUM(RobotDesignResults[[#This Row],[Identify - Strategy]:[Communicate - Involvement]])</f>
        <v>0</v>
      </c>
      <c r="N101" s="68">
        <f>IF(RobotDesignResults[[#This Row],[Team Number]]&gt;0,MIN(_xlfn.RANK.EQ(RobotDesignResults[[#This Row],[Robot Design Score]],RobotDesignResults[Robot Design Score],0),NumberOfTeams),NumberOfTeams+1)</f>
        <v>7</v>
      </c>
    </row>
    <row r="102" spans="1:14" ht="30" customHeight="1" x14ac:dyDescent="0.35">
      <c r="A102" s="96"/>
      <c r="B10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73">
        <f>SUM(RobotDesignResults[[#This Row],[Identify - Strategy]:[Communicate - Involvement]])</f>
        <v>0</v>
      </c>
      <c r="N102" s="68">
        <f>IF(RobotDesignResults[[#This Row],[Team Number]]&gt;0,MIN(_xlfn.RANK.EQ(RobotDesignResults[[#This Row],[Robot Design Score]],RobotDesignResults[Robot Design Score],0),NumberOfTeams),NumberOfTeams+1)</f>
        <v>7</v>
      </c>
    </row>
    <row r="103" spans="1:14" ht="30" customHeight="1" x14ac:dyDescent="0.35">
      <c r="A103" s="96"/>
      <c r="B10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73">
        <f>SUM(RobotDesignResults[[#This Row],[Identify - Strategy]:[Communicate - Involvement]])</f>
        <v>0</v>
      </c>
      <c r="N103" s="68">
        <f>IF(RobotDesignResults[[#This Row],[Team Number]]&gt;0,MIN(_xlfn.RANK.EQ(RobotDesignResults[[#This Row],[Robot Design Score]],RobotDesignResults[Robot Design Score],0),NumberOfTeams),NumberOfTeams+1)</f>
        <v>7</v>
      </c>
    </row>
    <row r="104" spans="1:14" ht="30" customHeight="1" x14ac:dyDescent="0.35">
      <c r="A104" s="96"/>
      <c r="B10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73">
        <f>SUM(RobotDesignResults[[#This Row],[Identify - Strategy]:[Communicate - Involvement]])</f>
        <v>0</v>
      </c>
      <c r="N104" s="68">
        <f>IF(RobotDesignResults[[#This Row],[Team Number]]&gt;0,MIN(_xlfn.RANK.EQ(RobotDesignResults[[#This Row],[Robot Design Score]],RobotDesignResults[Robot Design Score],0),NumberOfTeams),NumberOfTeams+1)</f>
        <v>7</v>
      </c>
    </row>
    <row r="105" spans="1:14" ht="30" customHeight="1" x14ac:dyDescent="0.35">
      <c r="A105" s="96"/>
      <c r="B10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73">
        <f>SUM(RobotDesignResults[[#This Row],[Identify - Strategy]:[Communicate - Involvement]])</f>
        <v>0</v>
      </c>
      <c r="N105" s="68">
        <f>IF(RobotDesignResults[[#This Row],[Team Number]]&gt;0,MIN(_xlfn.RANK.EQ(RobotDesignResults[[#This Row],[Robot Design Score]],RobotDesignResults[Robot Design Score],0),NumberOfTeams),NumberOfTeams+1)</f>
        <v>7</v>
      </c>
    </row>
    <row r="106" spans="1:14" ht="30" customHeight="1" x14ac:dyDescent="0.35">
      <c r="A106" s="96"/>
      <c r="B10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73">
        <f>SUM(RobotDesignResults[[#This Row],[Identify - Strategy]:[Communicate - Involvement]])</f>
        <v>0</v>
      </c>
      <c r="N106" s="68">
        <f>IF(RobotDesignResults[[#This Row],[Team Number]]&gt;0,MIN(_xlfn.RANK.EQ(RobotDesignResults[[#This Row],[Robot Design Score]],RobotDesignResults[Robot Design Score],0),NumberOfTeams),NumberOfTeams+1)</f>
        <v>7</v>
      </c>
    </row>
    <row r="107" spans="1:14" ht="30" customHeight="1" x14ac:dyDescent="0.35">
      <c r="A107" s="96"/>
      <c r="B10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73">
        <f>SUM(RobotDesignResults[[#This Row],[Identify - Strategy]:[Communicate - Involvement]])</f>
        <v>0</v>
      </c>
      <c r="N107" s="68">
        <f>IF(RobotDesignResults[[#This Row],[Team Number]]&gt;0,MIN(_xlfn.RANK.EQ(RobotDesignResults[[#This Row],[Robot Design Score]],RobotDesignResults[Robot Design Score],0),NumberOfTeams),NumberOfTeams+1)</f>
        <v>7</v>
      </c>
    </row>
    <row r="108" spans="1:14" ht="30" customHeight="1" x14ac:dyDescent="0.35">
      <c r="A108" s="96"/>
      <c r="B10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73">
        <f>SUM(RobotDesignResults[[#This Row],[Identify - Strategy]:[Communicate - Involvement]])</f>
        <v>0</v>
      </c>
      <c r="N108" s="68">
        <f>IF(RobotDesignResults[[#This Row],[Team Number]]&gt;0,MIN(_xlfn.RANK.EQ(RobotDesignResults[[#This Row],[Robot Design Score]],RobotDesignResults[Robot Design Score],0),NumberOfTeams),NumberOfTeams+1)</f>
        <v>7</v>
      </c>
    </row>
    <row r="109" spans="1:14" ht="30" customHeight="1" x14ac:dyDescent="0.35">
      <c r="A109" s="96"/>
      <c r="B10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73">
        <f>SUM(RobotDesignResults[[#This Row],[Identify - Strategy]:[Communicate - Involvement]])</f>
        <v>0</v>
      </c>
      <c r="N109" s="68">
        <f>IF(RobotDesignResults[[#This Row],[Team Number]]&gt;0,MIN(_xlfn.RANK.EQ(RobotDesignResults[[#This Row],[Robot Design Score]],RobotDesignResults[Robot Design Score],0),NumberOfTeams),NumberOfTeams+1)</f>
        <v>7</v>
      </c>
    </row>
  </sheetData>
  <sheetProtection selectLockedCells="1" sort="0" autoFilter="0"/>
  <protectedRanges>
    <protectedRange sqref="M1:N1048575 B1:B1048575 A1:XFD1" name="AllowRDSort"/>
  </protectedRanges>
  <conditionalFormatting sqref="A3:N109 A2:B2 M2:N2">
    <cfRule type="expression" dxfId="67" priority="5">
      <formula>MOD(ROW(),2)</formula>
    </cfRule>
  </conditionalFormatting>
  <conditionalFormatting sqref="A3:N109 A2:B2 M2:N2">
    <cfRule type="expression" dxfId="66" priority="3">
      <formula>ROW()-NumberOfTeams=1</formula>
    </cfRule>
  </conditionalFormatting>
  <conditionalFormatting sqref="C2:L2">
    <cfRule type="expression" dxfId="65" priority="2">
      <formula>MOD(ROW(),2)</formula>
    </cfRule>
  </conditionalFormatting>
  <conditionalFormatting sqref="C2:L2">
    <cfRule type="expression" dxfId="64" priority="1">
      <formula>ROW()-NumberOfTeams=1</formula>
    </cfRule>
  </conditionalFormatting>
  <printOptions horizontalCentered="1"/>
  <pageMargins left="0.25" right="0.25" top="0.75" bottom="0.75" header="0.3" footer="0.3"/>
  <pageSetup scale="30" fitToHeight="0" orientation="portrait" horizontalDpi="1200" verticalDpi="1200" r:id="rId1"/>
  <headerFooter>
    <oddHeader>&amp;C&amp;"-,Bold"&amp;36Robot Design Input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opLeftCell="A2" workbookViewId="0">
      <selection activeCell="D7" sqref="D7"/>
    </sheetView>
  </sheetViews>
  <sheetFormatPr defaultColWidth="9.1796875" defaultRowHeight="40.15" customHeight="1" x14ac:dyDescent="0.35"/>
  <cols>
    <col min="1" max="1" width="23.7265625" style="8" bestFit="1" customWidth="1"/>
    <col min="2" max="2" width="5.453125" style="7" customWidth="1"/>
    <col min="3" max="3" width="23.7265625" style="7" bestFit="1" customWidth="1"/>
    <col min="4" max="4" width="69" style="7" customWidth="1"/>
    <col min="5" max="5" width="21.7265625" style="7" customWidth="1"/>
    <col min="6" max="6" width="15.7265625" style="7" customWidth="1"/>
    <col min="7" max="16384" width="9.1796875" style="7"/>
  </cols>
  <sheetData>
    <row r="1" spans="1:11" s="1" customFormat="1" ht="40.15" customHeight="1" x14ac:dyDescent="0.35">
      <c r="A1" s="8" t="s">
        <v>0</v>
      </c>
      <c r="C1" s="106" t="s">
        <v>1</v>
      </c>
      <c r="D1" s="106"/>
      <c r="E1" s="106"/>
      <c r="F1" s="106"/>
      <c r="J1" s="5"/>
      <c r="K1" s="5"/>
    </row>
    <row r="2" spans="1:11" s="2" customFormat="1" ht="40.15" customHeight="1" x14ac:dyDescent="0.35">
      <c r="A2" s="8" t="s">
        <v>83</v>
      </c>
      <c r="B2" s="6"/>
      <c r="C2" s="9" t="s">
        <v>2</v>
      </c>
      <c r="D2" s="9" t="s">
        <v>3</v>
      </c>
      <c r="E2" s="8" t="s">
        <v>4</v>
      </c>
      <c r="F2" s="87" t="s">
        <v>5</v>
      </c>
      <c r="J2" s="5"/>
      <c r="K2" s="5"/>
    </row>
    <row r="3" spans="1:11" s="2" customFormat="1" ht="40.15" customHeight="1" x14ac:dyDescent="0.35">
      <c r="A3" s="1"/>
      <c r="B3" s="4"/>
      <c r="C3" s="1">
        <v>28</v>
      </c>
      <c r="D3" s="102" t="s">
        <v>89</v>
      </c>
      <c r="E3" s="1"/>
      <c r="F3" s="25"/>
      <c r="J3" s="5"/>
      <c r="K3" s="5"/>
    </row>
    <row r="4" spans="1:11" ht="40.15" customHeight="1" x14ac:dyDescent="0.35">
      <c r="A4" s="8" t="s">
        <v>6</v>
      </c>
      <c r="C4" s="1">
        <v>11</v>
      </c>
      <c r="D4" s="102" t="s">
        <v>88</v>
      </c>
      <c r="E4" s="1"/>
      <c r="F4" s="25"/>
    </row>
    <row r="5" spans="1:11" ht="40.15" customHeight="1" x14ac:dyDescent="0.35">
      <c r="A5" s="8">
        <f>COUNTIF(OfficialTeamList[Team Number],"&gt;0")</f>
        <v>6</v>
      </c>
      <c r="C5" s="1">
        <v>16</v>
      </c>
      <c r="D5" s="102" t="s">
        <v>90</v>
      </c>
      <c r="E5" s="10"/>
      <c r="F5" s="86"/>
    </row>
    <row r="6" spans="1:11" ht="40.15" customHeight="1" x14ac:dyDescent="0.35">
      <c r="C6" s="1">
        <v>29</v>
      </c>
      <c r="D6" s="102" t="s">
        <v>91</v>
      </c>
      <c r="E6" s="1"/>
      <c r="F6" s="25"/>
    </row>
    <row r="7" spans="1:11" ht="40.15" customHeight="1" thickBot="1" x14ac:dyDescent="0.4">
      <c r="A7" s="39" t="s">
        <v>7</v>
      </c>
      <c r="C7" s="1">
        <v>13</v>
      </c>
      <c r="D7" s="102" t="s">
        <v>92</v>
      </c>
      <c r="E7" s="1"/>
      <c r="F7" s="25"/>
    </row>
    <row r="8" spans="1:11" ht="40.15" customHeight="1" thickTop="1" thickBot="1" x14ac:dyDescent="0.4">
      <c r="A8" s="11">
        <v>1</v>
      </c>
      <c r="C8" s="1">
        <v>31</v>
      </c>
      <c r="D8" s="102" t="s">
        <v>93</v>
      </c>
      <c r="E8" s="1"/>
      <c r="F8" s="25"/>
    </row>
    <row r="9" spans="1:11" ht="40.15" customHeight="1" thickTop="1" x14ac:dyDescent="0.35">
      <c r="C9" s="1"/>
      <c r="D9" s="3"/>
      <c r="E9" s="1"/>
      <c r="F9" s="25"/>
    </row>
    <row r="10" spans="1:11" ht="40.15" customHeight="1" x14ac:dyDescent="0.35">
      <c r="A10"/>
      <c r="C10" s="1"/>
      <c r="D10" s="3"/>
      <c r="E10" s="1"/>
      <c r="F10" s="25"/>
    </row>
    <row r="11" spans="1:11" ht="40.15" customHeight="1" x14ac:dyDescent="0.35">
      <c r="A11"/>
      <c r="C11" s="1"/>
      <c r="D11" s="99"/>
      <c r="E11" s="1"/>
      <c r="F11" s="25"/>
    </row>
    <row r="12" spans="1:11" ht="40.15" customHeight="1" x14ac:dyDescent="0.35">
      <c r="A12"/>
      <c r="C12" s="1"/>
      <c r="D12" s="3"/>
      <c r="E12" s="1"/>
      <c r="F12" s="25"/>
    </row>
    <row r="13" spans="1:11" ht="40.15" customHeight="1" x14ac:dyDescent="0.35">
      <c r="A13"/>
      <c r="C13" s="1"/>
      <c r="D13" s="3"/>
      <c r="E13" s="1"/>
      <c r="F13" s="25"/>
    </row>
    <row r="14" spans="1:11" ht="40.15" customHeight="1" x14ac:dyDescent="0.35">
      <c r="A14"/>
      <c r="C14" s="1"/>
      <c r="D14" s="3"/>
      <c r="E14" s="1"/>
      <c r="F14" s="25"/>
    </row>
    <row r="15" spans="1:11" ht="40.15" customHeight="1" x14ac:dyDescent="0.35">
      <c r="C15" s="1"/>
      <c r="D15" s="3"/>
      <c r="E15" s="1"/>
      <c r="F15" s="25"/>
    </row>
    <row r="16" spans="1:11" ht="40.15" customHeight="1" x14ac:dyDescent="0.35">
      <c r="A16"/>
      <c r="C16" s="1"/>
      <c r="D16" s="3"/>
      <c r="E16" s="25"/>
      <c r="F16" s="25"/>
    </row>
    <row r="17" spans="1:6" ht="40.15" customHeight="1" x14ac:dyDescent="0.35">
      <c r="A17"/>
      <c r="C17" s="1"/>
      <c r="D17" s="3"/>
      <c r="E17" s="1"/>
      <c r="F17" s="25"/>
    </row>
    <row r="18" spans="1:6" ht="40.15" customHeight="1" x14ac:dyDescent="0.35">
      <c r="C18" s="1"/>
      <c r="D18" s="3"/>
      <c r="E18" s="25"/>
      <c r="F18" s="25"/>
    </row>
    <row r="19" spans="1:6" ht="40.15" customHeight="1" x14ac:dyDescent="0.35">
      <c r="C19" s="1"/>
      <c r="D19" s="3"/>
      <c r="E19" s="1"/>
      <c r="F19" s="25"/>
    </row>
    <row r="20" spans="1:6" ht="40.15" customHeight="1" x14ac:dyDescent="0.35">
      <c r="C20" s="1"/>
      <c r="D20" s="3"/>
      <c r="E20" s="25"/>
      <c r="F20" s="25"/>
    </row>
    <row r="21" spans="1:6" ht="40.15" customHeight="1" x14ac:dyDescent="0.35">
      <c r="C21" s="1"/>
      <c r="D21" s="3"/>
      <c r="E21" s="1"/>
      <c r="F21" s="25"/>
    </row>
    <row r="22" spans="1:6" ht="40.15" customHeight="1" x14ac:dyDescent="0.35">
      <c r="C22" s="1"/>
      <c r="D22" s="3"/>
      <c r="E22" s="25"/>
      <c r="F22" s="25"/>
    </row>
    <row r="23" spans="1:6" ht="40.15" customHeight="1" x14ac:dyDescent="0.35">
      <c r="C23" s="1"/>
      <c r="D23" s="3"/>
      <c r="E23" s="25"/>
      <c r="F23" s="25"/>
    </row>
    <row r="24" spans="1:6" ht="40.15" customHeight="1" x14ac:dyDescent="0.35">
      <c r="C24" s="1"/>
      <c r="D24" s="3"/>
      <c r="E24" s="25"/>
      <c r="F24" s="25"/>
    </row>
    <row r="25" spans="1:6" ht="40.15" customHeight="1" x14ac:dyDescent="0.35">
      <c r="C25" s="1"/>
      <c r="D25" s="3"/>
      <c r="E25" s="25"/>
      <c r="F25" s="25"/>
    </row>
    <row r="26" spans="1:6" ht="40.15" customHeight="1" x14ac:dyDescent="0.35">
      <c r="C26" s="1"/>
      <c r="D26" s="3"/>
      <c r="E26" s="25"/>
      <c r="F26" s="25"/>
    </row>
    <row r="27" spans="1:6" ht="40.15" customHeight="1" x14ac:dyDescent="0.35">
      <c r="C27" s="1"/>
      <c r="D27" s="3"/>
      <c r="E27" s="25"/>
      <c r="F27" s="25"/>
    </row>
    <row r="28" spans="1:6" ht="40.15" customHeight="1" x14ac:dyDescent="0.35">
      <c r="C28" s="1"/>
      <c r="D28" s="3"/>
      <c r="E28" s="25"/>
      <c r="F28" s="25"/>
    </row>
    <row r="29" spans="1:6" ht="40.15" customHeight="1" x14ac:dyDescent="0.35">
      <c r="C29" s="1"/>
      <c r="D29" s="3"/>
      <c r="E29" s="25"/>
      <c r="F29" s="25"/>
    </row>
    <row r="30" spans="1:6" ht="40.15" customHeight="1" x14ac:dyDescent="0.35">
      <c r="C30" s="1"/>
      <c r="D30" s="3"/>
      <c r="E30" s="25"/>
      <c r="F30" s="25"/>
    </row>
    <row r="31" spans="1:6" ht="40.15" customHeight="1" x14ac:dyDescent="0.35">
      <c r="C31" s="1"/>
      <c r="D31" s="3"/>
      <c r="E31" s="25"/>
      <c r="F31" s="25"/>
    </row>
    <row r="32" spans="1:6" ht="40.15" customHeight="1" x14ac:dyDescent="0.35">
      <c r="C32" s="1"/>
      <c r="D32" s="3"/>
      <c r="E32" s="25"/>
      <c r="F32" s="25"/>
    </row>
    <row r="33" spans="3:6" ht="40.15" customHeight="1" x14ac:dyDescent="0.35">
      <c r="C33" s="1"/>
      <c r="D33" s="3"/>
      <c r="E33" s="25"/>
      <c r="F33" s="25"/>
    </row>
    <row r="34" spans="3:6" ht="40.15" customHeight="1" x14ac:dyDescent="0.35">
      <c r="C34" s="1"/>
      <c r="D34" s="3"/>
      <c r="E34" s="25"/>
      <c r="F34" s="25"/>
    </row>
    <row r="35" spans="3:6" ht="40.15" customHeight="1" x14ac:dyDescent="0.35">
      <c r="C35" s="1"/>
      <c r="D35" s="3"/>
      <c r="E35" s="25"/>
      <c r="F35" s="25"/>
    </row>
    <row r="36" spans="3:6" ht="40.15" customHeight="1" x14ac:dyDescent="0.35">
      <c r="C36" s="1"/>
      <c r="D36" s="3"/>
      <c r="E36" s="25"/>
      <c r="F36" s="25"/>
    </row>
    <row r="37" spans="3:6" ht="40.15" customHeight="1" x14ac:dyDescent="0.35">
      <c r="C37" s="1"/>
      <c r="D37" s="3"/>
      <c r="E37" s="25"/>
      <c r="F37" s="25"/>
    </row>
    <row r="38" spans="3:6" ht="40.15" customHeight="1" x14ac:dyDescent="0.35">
      <c r="C38" s="1"/>
      <c r="D38" s="3"/>
      <c r="E38" s="25"/>
      <c r="F38" s="25"/>
    </row>
    <row r="39" spans="3:6" ht="40.15" customHeight="1" x14ac:dyDescent="0.35">
      <c r="C39" s="1"/>
      <c r="D39" s="3"/>
      <c r="E39" s="25"/>
      <c r="F39" s="25"/>
    </row>
    <row r="40" spans="3:6" ht="40.15" customHeight="1" x14ac:dyDescent="0.35">
      <c r="C40" s="1"/>
      <c r="D40" s="3"/>
      <c r="E40" s="25"/>
      <c r="F40" s="25"/>
    </row>
    <row r="41" spans="3:6" ht="40.15" customHeight="1" x14ac:dyDescent="0.35">
      <c r="C41" s="1"/>
      <c r="D41" s="3"/>
      <c r="E41" s="25"/>
      <c r="F41" s="25"/>
    </row>
    <row r="42" spans="3:6" ht="40.15" customHeight="1" x14ac:dyDescent="0.35">
      <c r="C42" s="1"/>
      <c r="D42" s="3"/>
      <c r="E42" s="25"/>
      <c r="F42" s="25"/>
    </row>
    <row r="43" spans="3:6" ht="40.15" customHeight="1" x14ac:dyDescent="0.35">
      <c r="C43" s="1"/>
      <c r="D43" s="3"/>
      <c r="E43" s="25"/>
      <c r="F43" s="25"/>
    </row>
    <row r="44" spans="3:6" ht="40.15" customHeight="1" x14ac:dyDescent="0.35">
      <c r="C44" s="1"/>
      <c r="D44" s="3"/>
      <c r="E44" s="25"/>
      <c r="F44" s="25"/>
    </row>
    <row r="45" spans="3:6" ht="40.15" customHeight="1" x14ac:dyDescent="0.35">
      <c r="C45" s="1"/>
      <c r="D45" s="3"/>
      <c r="E45" s="25"/>
      <c r="F45" s="25"/>
    </row>
    <row r="46" spans="3:6" ht="40.15" customHeight="1" x14ac:dyDescent="0.35">
      <c r="C46" s="1"/>
      <c r="D46" s="3"/>
      <c r="E46" s="25"/>
      <c r="F46" s="25"/>
    </row>
    <row r="47" spans="3:6" ht="40.15" customHeight="1" x14ac:dyDescent="0.35">
      <c r="C47" s="1"/>
      <c r="D47" s="3"/>
      <c r="E47" s="25"/>
      <c r="F47" s="25"/>
    </row>
    <row r="48" spans="3:6" ht="40.15" customHeight="1" x14ac:dyDescent="0.35">
      <c r="C48" s="1"/>
      <c r="D48" s="3"/>
      <c r="E48" s="25"/>
      <c r="F48" s="25"/>
    </row>
    <row r="49" spans="3:6" ht="40.15" customHeight="1" x14ac:dyDescent="0.35">
      <c r="C49" s="1"/>
      <c r="D49" s="3"/>
      <c r="E49" s="25"/>
      <c r="F49" s="25"/>
    </row>
    <row r="50" spans="3:6" ht="40.15" customHeight="1" x14ac:dyDescent="0.35">
      <c r="C50" s="1"/>
      <c r="D50" s="3"/>
      <c r="E50" s="25"/>
      <c r="F50" s="25"/>
    </row>
    <row r="51" spans="3:6" ht="40.15" customHeight="1" x14ac:dyDescent="0.35">
      <c r="C51" s="1"/>
      <c r="D51" s="3"/>
      <c r="E51" s="25"/>
      <c r="F51" s="25"/>
    </row>
    <row r="52" spans="3:6" ht="40.15" customHeight="1" x14ac:dyDescent="0.35">
      <c r="C52" s="1"/>
      <c r="D52" s="3"/>
      <c r="E52" s="25"/>
      <c r="F52" s="25"/>
    </row>
    <row r="53" spans="3:6" ht="40.15" customHeight="1" x14ac:dyDescent="0.35">
      <c r="C53" s="1"/>
      <c r="D53" s="3"/>
      <c r="E53" s="25"/>
      <c r="F53" s="25"/>
    </row>
    <row r="54" spans="3:6" ht="40.15" customHeight="1" x14ac:dyDescent="0.35">
      <c r="C54" s="1"/>
      <c r="D54" s="3"/>
      <c r="E54" s="25"/>
      <c r="F54" s="25"/>
    </row>
    <row r="55" spans="3:6" ht="40.15" customHeight="1" x14ac:dyDescent="0.35">
      <c r="C55" s="1"/>
      <c r="D55" s="3"/>
      <c r="E55" s="25"/>
      <c r="F55" s="25"/>
    </row>
    <row r="56" spans="3:6" ht="40.15" customHeight="1" x14ac:dyDescent="0.35">
      <c r="C56" s="1"/>
      <c r="D56" s="3"/>
      <c r="E56" s="25"/>
      <c r="F56" s="25"/>
    </row>
    <row r="57" spans="3:6" ht="40.15" customHeight="1" x14ac:dyDescent="0.35">
      <c r="C57" s="1"/>
      <c r="D57" s="3"/>
      <c r="E57" s="25"/>
      <c r="F57" s="25"/>
    </row>
    <row r="58" spans="3:6" ht="40.15" customHeight="1" x14ac:dyDescent="0.35">
      <c r="C58" s="1"/>
      <c r="D58" s="3"/>
      <c r="E58" s="25"/>
      <c r="F58" s="25"/>
    </row>
    <row r="59" spans="3:6" ht="40.15" customHeight="1" x14ac:dyDescent="0.35">
      <c r="C59" s="1"/>
      <c r="D59" s="3"/>
      <c r="E59" s="25"/>
      <c r="F59" s="25"/>
    </row>
    <row r="60" spans="3:6" ht="40.15" customHeight="1" x14ac:dyDescent="0.35">
      <c r="C60" s="1"/>
      <c r="D60" s="3"/>
      <c r="E60" s="25"/>
      <c r="F60" s="25"/>
    </row>
    <row r="61" spans="3:6" ht="40.15" customHeight="1" x14ac:dyDescent="0.35">
      <c r="C61" s="1"/>
      <c r="D61" s="3"/>
      <c r="E61" s="25"/>
      <c r="F61" s="25"/>
    </row>
    <row r="62" spans="3:6" ht="40.15" customHeight="1" x14ac:dyDescent="0.35">
      <c r="C62" s="1"/>
      <c r="D62" s="99"/>
      <c r="E62" s="1"/>
      <c r="F62" s="25"/>
    </row>
  </sheetData>
  <mergeCells count="1">
    <mergeCell ref="C1:F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7DB9C3409864DA8E3914A38FD5EB8" ma:contentTypeVersion="10" ma:contentTypeDescription="Opret et nyt dokument." ma:contentTypeScope="" ma:versionID="a7ccf679c2796424f08d976c72681b8e">
  <xsd:schema xmlns:xsd="http://www.w3.org/2001/XMLSchema" xmlns:xs="http://www.w3.org/2001/XMLSchema" xmlns:p="http://schemas.microsoft.com/office/2006/metadata/properties" xmlns:ns2="e7b49cd2-6d69-4d86-84ee-d2c391171acb" xmlns:ns3="380c106b-cfe1-48f8-a061-fa77c85e3b07" targetNamespace="http://schemas.microsoft.com/office/2006/metadata/properties" ma:root="true" ma:fieldsID="a39e2897e2026ddb8dfdc8ab826cc924" ns2:_="" ns3:_="">
    <xsd:import namespace="e7b49cd2-6d69-4d86-84ee-d2c391171acb"/>
    <xsd:import namespace="380c106b-cfe1-48f8-a061-fa77c85e3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49cd2-6d69-4d86-84ee-d2c391171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106b-cfe1-48f8-a061-fa77c85e3b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D9BD86-5450-4E94-8ED0-DB0E119B2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b49cd2-6d69-4d86-84ee-d2c391171acb"/>
    <ds:schemaRef ds:uri="380c106b-cfe1-48f8-a061-fa77c85e3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06A73-DF4C-41A6-91AC-706447FC8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A38BA-DCDE-4A39-86E3-0FA814CBD44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380c106b-cfe1-48f8-a061-fa77c85e3b0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7b49cd2-6d69-4d86-84ee-d2c391171ac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10</vt:i4>
      </vt:variant>
    </vt:vector>
  </HeadingPairs>
  <TitlesOfParts>
    <vt:vector size="18" baseType="lpstr">
      <vt:lpstr>Results and Rankings</vt:lpstr>
      <vt:lpstr>Area Deliberations</vt:lpstr>
      <vt:lpstr>Robot Game Scores</vt:lpstr>
      <vt:lpstr>GP Scores</vt:lpstr>
      <vt:lpstr>Core Values Input</vt:lpstr>
      <vt:lpstr>Innovation Project Input</vt:lpstr>
      <vt:lpstr>Robot Design Input</vt:lpstr>
      <vt:lpstr>Team and Program Information</vt:lpstr>
      <vt:lpstr>CVIPSplit</vt:lpstr>
      <vt:lpstr>CVRDSplit</vt:lpstr>
      <vt:lpstr>GPScores</vt:lpstr>
      <vt:lpstr>NumberOfLanes</vt:lpstr>
      <vt:lpstr>NumberofTeamAdvancing</vt:lpstr>
      <vt:lpstr>NumberOfTeams</vt:lpstr>
      <vt:lpstr>NumberofTeamsAdvancing</vt:lpstr>
      <vt:lpstr>'Results and Rankings'!Nyomtatási_cím</vt:lpstr>
      <vt:lpstr>'Core Values Input'!Nyomtatási_terület</vt:lpstr>
      <vt:lpstr>'Results and Rankings'!Nyomtatási_terület</vt:lpstr>
    </vt:vector>
  </TitlesOfParts>
  <Manager/>
  <Company>U.S Air Force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Gridley</dc:creator>
  <cp:keywords/>
  <dc:description/>
  <cp:lastModifiedBy>Molnár József</cp:lastModifiedBy>
  <cp:revision/>
  <dcterms:created xsi:type="dcterms:W3CDTF">2017-12-04T16:10:19Z</dcterms:created>
  <dcterms:modified xsi:type="dcterms:W3CDTF">2021-04-28T20:58:28Z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0x0101009D07DB9C3409864DA8E3914A38FD5EB8</vt:lpwstr>
  </property>
</Properties>
</file>